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24226"/>
  <mc:AlternateContent xmlns:mc="http://schemas.openxmlformats.org/markup-compatibility/2006">
    <mc:Choice Requires="x15">
      <x15ac:absPath xmlns:x15ac="http://schemas.microsoft.com/office/spreadsheetml/2010/11/ac" url="D:\Downloads\"/>
    </mc:Choice>
  </mc:AlternateContent>
  <bookViews>
    <workbookView xWindow="120" yWindow="60" windowWidth="19095" windowHeight="8445" tabRatio="928"/>
  </bookViews>
  <sheets>
    <sheet name="INSTRUCTIUNI" sheetId="35" r:id="rId1"/>
    <sheet name="Date initiale" sheetId="31" r:id="rId2"/>
    <sheet name="Fisa verificare" sheetId="36" r:id="rId3"/>
    <sheet name="Descriere indicatori" sheetId="1" r:id="rId4"/>
    <sheet name="Punctaj necesar" sheetId="3" r:id="rId5"/>
    <sheet name="I1" sheetId="4" r:id="rId6"/>
    <sheet name="I2" sheetId="5" r:id="rId7"/>
    <sheet name="I3" sheetId="6" r:id="rId8"/>
    <sheet name="I4" sheetId="7" r:id="rId9"/>
    <sheet name="I5" sheetId="8" r:id="rId10"/>
    <sheet name="I6" sheetId="9" r:id="rId11"/>
    <sheet name="I7" sheetId="10" r:id="rId12"/>
    <sheet name="I8" sheetId="11" r:id="rId13"/>
    <sheet name="I9" sheetId="12" r:id="rId14"/>
    <sheet name="I10" sheetId="13" r:id="rId15"/>
    <sheet name="I11a" sheetId="14" r:id="rId16"/>
    <sheet name="I11b" sheetId="29" r:id="rId17"/>
    <sheet name="I11c" sheetId="28" r:id="rId18"/>
    <sheet name="I12" sheetId="15" r:id="rId19"/>
    <sheet name="I13" sheetId="16" r:id="rId20"/>
    <sheet name="I14a" sheetId="17" r:id="rId21"/>
    <sheet name="I14b" sheetId="30" r:id="rId22"/>
    <sheet name="I14c" sheetId="34" r:id="rId23"/>
    <sheet name="I15" sheetId="37" r:id="rId24"/>
    <sheet name="I16" sheetId="18" r:id="rId25"/>
    <sheet name="I17" sheetId="19" r:id="rId26"/>
    <sheet name="I18" sheetId="20" r:id="rId27"/>
    <sheet name="I19" sheetId="21" r:id="rId28"/>
    <sheet name="I20" sheetId="22" r:id="rId29"/>
    <sheet name="I21" sheetId="23" r:id="rId30"/>
    <sheet name="I22" sheetId="24" r:id="rId31"/>
    <sheet name="I23" sheetId="25" r:id="rId32"/>
    <sheet name="I24" sheetId="26" r:id="rId33"/>
    <sheet name="liste" sheetId="33" state="hidden" r:id="rId34"/>
  </sheets>
  <externalReferences>
    <externalReference r:id="rId35"/>
    <externalReference r:id="rId36"/>
  </externalReferences>
  <definedNames>
    <definedName name="NUME">'[1]Date initiale'!$B$6</definedName>
    <definedName name="PER_EVAL">'[2]Date initiale'!$B$18</definedName>
    <definedName name="_xlnm.Print_Area" localSheetId="1">'Date initiale'!$B$1:$C$10</definedName>
    <definedName name="_xlnm.Print_Area" localSheetId="3">'Descriere indicatori'!$B$1:$E$57</definedName>
    <definedName name="_xlnm.Print_Area" localSheetId="2">'Fisa verificare'!$B$1:$D$48</definedName>
    <definedName name="_xlnm.Print_Area" localSheetId="5">'I1'!$A$1:$I$22</definedName>
    <definedName name="_xlnm.Print_Area" localSheetId="14">'I10'!$A$1:$I$22</definedName>
    <definedName name="_xlnm.Print_Area" localSheetId="15">I11a!$A$1:$I$20</definedName>
    <definedName name="_xlnm.Print_Area" localSheetId="16">I11b!$A$1:$H$20</definedName>
    <definedName name="_xlnm.Print_Area" localSheetId="17">I11c!$A$1:$G$20</definedName>
    <definedName name="_xlnm.Print_Area" localSheetId="18">'I12'!$A$1:$H$22</definedName>
    <definedName name="_xlnm.Print_Area" localSheetId="19">'I13'!$A$1:$H$22</definedName>
    <definedName name="_xlnm.Print_Area" localSheetId="20">I14a!$A$1:$H$22</definedName>
    <definedName name="_xlnm.Print_Area" localSheetId="21">I14b!$A$1:$H$22</definedName>
    <definedName name="_xlnm.Print_Area" localSheetId="22">I14c!$A$1:$H$22</definedName>
    <definedName name="_xlnm.Print_Area" localSheetId="23">'I15'!$A$1:$H$22</definedName>
    <definedName name="_xlnm.Print_Area" localSheetId="24">'I16'!$A$1:$D$20</definedName>
    <definedName name="_xlnm.Print_Area" localSheetId="25">'I17'!$A$1:$D$20</definedName>
    <definedName name="_xlnm.Print_Area" localSheetId="26">'I18'!$A$1:$D$22</definedName>
    <definedName name="_xlnm.Print_Area" localSheetId="27">'I19'!$A$1:$E$20</definedName>
    <definedName name="_xlnm.Print_Area" localSheetId="6">'I2'!$A$1:$I$22</definedName>
    <definedName name="_xlnm.Print_Area" localSheetId="28">'I20'!$A$1:$E$20</definedName>
    <definedName name="_xlnm.Print_Area" localSheetId="29">'I21'!$A$1:$D$20</definedName>
    <definedName name="_xlnm.Print_Area" localSheetId="30">'I22'!$A$1:$D$20</definedName>
    <definedName name="_xlnm.Print_Area" localSheetId="31">'I23'!$A$1:$D$20</definedName>
    <definedName name="_xlnm.Print_Area" localSheetId="32">'I24'!$A$1:$F$20</definedName>
    <definedName name="_xlnm.Print_Area" localSheetId="7">'I3'!$A$1:$I$22</definedName>
    <definedName name="_xlnm.Print_Area" localSheetId="8">'I4'!$A$1:$I$22</definedName>
    <definedName name="_xlnm.Print_Area" localSheetId="9">'I5'!$A$1:$I$22</definedName>
    <definedName name="_xlnm.Print_Area" localSheetId="10">'I6'!$A$1:$I$20</definedName>
    <definedName name="_xlnm.Print_Area" localSheetId="11">'I7'!$A$1:$I$22</definedName>
    <definedName name="_xlnm.Print_Area" localSheetId="12">'I8'!$A$1:$I$22</definedName>
    <definedName name="_xlnm.Print_Area" localSheetId="13">'I9'!$A$1:$I$22</definedName>
    <definedName name="_xlnm.Print_Area" localSheetId="4">'Punctaj necesar'!$A$1:$D$7</definedName>
    <definedName name="_xlnm.Print_Titles" localSheetId="3">'Descriere indicatori'!$3:$3</definedName>
    <definedName name="_xlnm.Print_Titles" localSheetId="2">'Fisa verificare'!$10:$10</definedName>
  </definedNames>
  <calcPr calcId="171027"/>
</workbook>
</file>

<file path=xl/calcChain.xml><?xml version="1.0" encoding="utf-8"?>
<calcChain xmlns="http://schemas.openxmlformats.org/spreadsheetml/2006/main">
  <c r="A23" i="13" l="1"/>
  <c r="D29" i="36"/>
  <c r="A22" i="37"/>
  <c r="A7" i="37"/>
  <c r="G20" i="37" s="1"/>
  <c r="H20" i="37"/>
  <c r="A12" i="37"/>
  <c r="A13" i="37" s="1"/>
  <c r="A14" i="37" s="1"/>
  <c r="A15" i="37" s="1"/>
  <c r="A16" i="37" s="1"/>
  <c r="A17" i="37" s="1"/>
  <c r="A18" i="37" s="1"/>
  <c r="A19" i="37" s="1"/>
  <c r="A11" i="37"/>
  <c r="A4" i="37"/>
  <c r="A3" i="37"/>
  <c r="A2" i="37"/>
  <c r="A1" i="37"/>
  <c r="B2" i="36" l="1"/>
  <c r="B4" i="36"/>
  <c r="B6" i="36"/>
  <c r="B5" i="36" l="1"/>
  <c r="B3" i="36"/>
  <c r="B47" i="36"/>
  <c r="D37" i="36"/>
  <c r="D28" i="36"/>
  <c r="D13" i="36"/>
  <c r="E20" i="22"/>
  <c r="D34" i="36" s="1"/>
  <c r="F20" i="26"/>
  <c r="D38" i="36" s="1"/>
  <c r="A11" i="26"/>
  <c r="A12" i="26" s="1"/>
  <c r="A13" i="26" s="1"/>
  <c r="A14" i="26" s="1"/>
  <c r="A15" i="26" s="1"/>
  <c r="A16" i="26" s="1"/>
  <c r="A17" i="26" s="1"/>
  <c r="A18" i="26" s="1"/>
  <c r="A19" i="26" s="1"/>
  <c r="A7" i="26"/>
  <c r="E20" i="26" s="1"/>
  <c r="D20" i="25"/>
  <c r="A11" i="25"/>
  <c r="A12" i="25" s="1"/>
  <c r="A13" i="25" s="1"/>
  <c r="A14" i="25" s="1"/>
  <c r="A15" i="25" s="1"/>
  <c r="A16" i="25" s="1"/>
  <c r="A17" i="25" s="1"/>
  <c r="A18" i="25" s="1"/>
  <c r="A19" i="25" s="1"/>
  <c r="A7" i="25"/>
  <c r="C20" i="25" s="1"/>
  <c r="D20" i="23"/>
  <c r="A11" i="24"/>
  <c r="A12" i="24" s="1"/>
  <c r="A13" i="24" s="1"/>
  <c r="A14" i="24" s="1"/>
  <c r="A15" i="24" s="1"/>
  <c r="A16" i="24" s="1"/>
  <c r="A17" i="24" s="1"/>
  <c r="A18" i="24" s="1"/>
  <c r="A19" i="24" s="1"/>
  <c r="A7" i="24"/>
  <c r="C20" i="24" s="1"/>
  <c r="A11" i="23"/>
  <c r="A12" i="23"/>
  <c r="A13" i="23" s="1"/>
  <c r="A14" i="23" s="1"/>
  <c r="A15" i="23" s="1"/>
  <c r="A16" i="23" s="1"/>
  <c r="A17" i="23" s="1"/>
  <c r="A18" i="23" s="1"/>
  <c r="A19" i="23" s="1"/>
  <c r="A7" i="23"/>
  <c r="C20" i="23" s="1"/>
  <c r="A11" i="22"/>
  <c r="A12" i="22" s="1"/>
  <c r="A13" i="22" s="1"/>
  <c r="A14" i="22" s="1"/>
  <c r="A15" i="22" s="1"/>
  <c r="A16" i="22" s="1"/>
  <c r="A17" i="22" s="1"/>
  <c r="A18" i="22" s="1"/>
  <c r="A19" i="22" s="1"/>
  <c r="A7" i="22"/>
  <c r="D20" i="22" s="1"/>
  <c r="E20" i="21"/>
  <c r="D33" i="36" s="1"/>
  <c r="A11" i="21"/>
  <c r="A12" i="21" s="1"/>
  <c r="A13" i="21" s="1"/>
  <c r="A14" i="21" s="1"/>
  <c r="A15" i="21" s="1"/>
  <c r="A16" i="21" s="1"/>
  <c r="A17" i="21" s="1"/>
  <c r="A18" i="21" s="1"/>
  <c r="A19" i="21" s="1"/>
  <c r="A7" i="21"/>
  <c r="D20" i="21" s="1"/>
  <c r="A22" i="20"/>
  <c r="A11" i="20"/>
  <c r="A12" i="20" s="1"/>
  <c r="A13" i="20" s="1"/>
  <c r="A14" i="20" s="1"/>
  <c r="A15" i="20" s="1"/>
  <c r="A16" i="20" s="1"/>
  <c r="A17" i="20" s="1"/>
  <c r="A18" i="20" s="1"/>
  <c r="A19" i="20" s="1"/>
  <c r="A7" i="20"/>
  <c r="C20" i="20" s="1"/>
  <c r="A11" i="19"/>
  <c r="A12" i="19" s="1"/>
  <c r="A13" i="19" s="1"/>
  <c r="A14" i="19" s="1"/>
  <c r="A15" i="19" s="1"/>
  <c r="A16" i="19" s="1"/>
  <c r="A17" i="19" s="1"/>
  <c r="A18" i="19" s="1"/>
  <c r="A19" i="19" s="1"/>
  <c r="A7" i="19"/>
  <c r="C20" i="19" s="1"/>
  <c r="A11" i="18"/>
  <c r="A12" i="18" s="1"/>
  <c r="A13" i="18" s="1"/>
  <c r="A14" i="18" s="1"/>
  <c r="A15" i="18" s="1"/>
  <c r="A16" i="18" s="1"/>
  <c r="A17" i="18" s="1"/>
  <c r="A18" i="18" s="1"/>
  <c r="A19" i="18" s="1"/>
  <c r="I20" i="9"/>
  <c r="D16" i="36" s="1"/>
  <c r="I20" i="7"/>
  <c r="D14" i="36" s="1"/>
  <c r="I20" i="8"/>
  <c r="D15" i="36" s="1"/>
  <c r="A22" i="13"/>
  <c r="A22" i="12"/>
  <c r="A22" i="11"/>
  <c r="A22" i="10"/>
  <c r="A22" i="8"/>
  <c r="A22" i="7"/>
  <c r="A22" i="6"/>
  <c r="A22" i="5"/>
  <c r="A22" i="4"/>
  <c r="A4" i="5"/>
  <c r="A4" i="6"/>
  <c r="A4" i="7"/>
  <c r="A4" i="8"/>
  <c r="A4" i="9"/>
  <c r="A4" i="10"/>
  <c r="A4" i="11"/>
  <c r="A4" i="12"/>
  <c r="A4" i="13"/>
  <c r="A4" i="14"/>
  <c r="A4" i="29"/>
  <c r="A4" i="28"/>
  <c r="A4" i="15"/>
  <c r="A4" i="16"/>
  <c r="A4" i="17"/>
  <c r="A4" i="30"/>
  <c r="A4" i="34"/>
  <c r="A4" i="18"/>
  <c r="A4" i="19"/>
  <c r="A4" i="20"/>
  <c r="A4" i="21"/>
  <c r="A4" i="22"/>
  <c r="A4" i="23"/>
  <c r="A4" i="24"/>
  <c r="A4" i="25"/>
  <c r="A4" i="26"/>
  <c r="A4" i="4"/>
  <c r="A7" i="18"/>
  <c r="C20" i="18" s="1"/>
  <c r="A7" i="34"/>
  <c r="G20" i="34" s="1"/>
  <c r="A22" i="34"/>
  <c r="H20" i="34"/>
  <c r="A11" i="34"/>
  <c r="A12" i="34" s="1"/>
  <c r="A13" i="34" s="1"/>
  <c r="A14" i="34" s="1"/>
  <c r="A15" i="34" s="1"/>
  <c r="A16" i="34" s="1"/>
  <c r="A17" i="34" s="1"/>
  <c r="A18" i="34" s="1"/>
  <c r="A19" i="34" s="1"/>
  <c r="A3" i="34"/>
  <c r="A2" i="34"/>
  <c r="A1" i="34"/>
  <c r="A22" i="30"/>
  <c r="A11" i="30"/>
  <c r="A12" i="30"/>
  <c r="A13" i="30" s="1"/>
  <c r="A14" i="30" s="1"/>
  <c r="A15" i="30" s="1"/>
  <c r="A16" i="30" s="1"/>
  <c r="A17" i="30" s="1"/>
  <c r="A18" i="30" s="1"/>
  <c r="A19" i="30" s="1"/>
  <c r="A7" i="30"/>
  <c r="G20" i="30" s="1"/>
  <c r="A7" i="17"/>
  <c r="G20" i="17" s="1"/>
  <c r="A22" i="17"/>
  <c r="H20" i="17"/>
  <c r="D26" i="36" s="1"/>
  <c r="A11" i="17"/>
  <c r="A12" i="17"/>
  <c r="A13" i="17" s="1"/>
  <c r="A14" i="17" s="1"/>
  <c r="A15" i="17" s="1"/>
  <c r="A16" i="17" s="1"/>
  <c r="A17" i="17" s="1"/>
  <c r="A18" i="17" s="1"/>
  <c r="A19" i="17" s="1"/>
  <c r="A22" i="16"/>
  <c r="A7" i="16"/>
  <c r="G20" i="16"/>
  <c r="A11" i="16"/>
  <c r="A12" i="16"/>
  <c r="A13" i="16" s="1"/>
  <c r="A14" i="16" s="1"/>
  <c r="A15" i="16" s="1"/>
  <c r="A16" i="16" s="1"/>
  <c r="A17" i="16" s="1"/>
  <c r="A18" i="16" s="1"/>
  <c r="A19" i="16" s="1"/>
  <c r="A22" i="15"/>
  <c r="A11" i="15"/>
  <c r="A12" i="15" s="1"/>
  <c r="A13" i="15" s="1"/>
  <c r="A14" i="15" s="1"/>
  <c r="A15" i="15" s="1"/>
  <c r="A16" i="15" s="1"/>
  <c r="A17" i="15" s="1"/>
  <c r="A18" i="15" s="1"/>
  <c r="A19" i="15" s="1"/>
  <c r="A7" i="15"/>
  <c r="G20" i="15" s="1"/>
  <c r="A11" i="28"/>
  <c r="A12" i="28" s="1"/>
  <c r="A13" i="28" s="1"/>
  <c r="A14" i="28" s="1"/>
  <c r="A15" i="28" s="1"/>
  <c r="A16" i="28" s="1"/>
  <c r="A17" i="28" s="1"/>
  <c r="A18" i="28" s="1"/>
  <c r="A19" i="28" s="1"/>
  <c r="A7" i="28"/>
  <c r="F20" i="28" s="1"/>
  <c r="A11" i="29"/>
  <c r="A12" i="29"/>
  <c r="A13" i="29" s="1"/>
  <c r="A14" i="29" s="1"/>
  <c r="A15" i="29" s="1"/>
  <c r="A16" i="29" s="1"/>
  <c r="A17" i="29" s="1"/>
  <c r="A18" i="29" s="1"/>
  <c r="A19" i="29" s="1"/>
  <c r="A7" i="29"/>
  <c r="G20" i="29" s="1"/>
  <c r="A11" i="14"/>
  <c r="A12" i="14" s="1"/>
  <c r="A13" i="14" s="1"/>
  <c r="A14" i="14" s="1"/>
  <c r="A15" i="14" s="1"/>
  <c r="A16" i="14" s="1"/>
  <c r="A17" i="14" s="1"/>
  <c r="A18" i="14" s="1"/>
  <c r="A19" i="14" s="1"/>
  <c r="A7" i="14"/>
  <c r="H20" i="14" s="1"/>
  <c r="A11" i="13"/>
  <c r="A12" i="13"/>
  <c r="A13" i="13" s="1"/>
  <c r="A14" i="13" s="1"/>
  <c r="A15" i="13" s="1"/>
  <c r="A16" i="13" s="1"/>
  <c r="A17" i="13" s="1"/>
  <c r="A18" i="13" s="1"/>
  <c r="A19" i="13" s="1"/>
  <c r="A7" i="13"/>
  <c r="H20" i="13" s="1"/>
  <c r="A11" i="6"/>
  <c r="A12" i="6" s="1"/>
  <c r="A13" i="6" s="1"/>
  <c r="A14" i="6" s="1"/>
  <c r="A15" i="6" s="1"/>
  <c r="A16" i="6" s="1"/>
  <c r="A17" i="6" s="1"/>
  <c r="A18" i="6" s="1"/>
  <c r="A19" i="6" s="1"/>
  <c r="I20" i="12"/>
  <c r="D19" i="36" s="1"/>
  <c r="A11" i="12"/>
  <c r="A12" i="12"/>
  <c r="A13" i="12" s="1"/>
  <c r="A14" i="12" s="1"/>
  <c r="A15" i="12" s="1"/>
  <c r="A16" i="12" s="1"/>
  <c r="A17" i="12" s="1"/>
  <c r="A18" i="12" s="1"/>
  <c r="A19" i="12" s="1"/>
  <c r="A7" i="12"/>
  <c r="H20" i="12" s="1"/>
  <c r="A7" i="11"/>
  <c r="H20" i="11" s="1"/>
  <c r="A7" i="10"/>
  <c r="H20" i="10" s="1"/>
  <c r="A7" i="9"/>
  <c r="H20" i="9" s="1"/>
  <c r="A7" i="8"/>
  <c r="H20" i="8" s="1"/>
  <c r="A7" i="7"/>
  <c r="H20" i="7" s="1"/>
  <c r="A7" i="6"/>
  <c r="H20" i="6" s="1"/>
  <c r="A7" i="5"/>
  <c r="H20" i="5" s="1"/>
  <c r="A7" i="4"/>
  <c r="H20" i="4" s="1"/>
  <c r="I20" i="11"/>
  <c r="D18" i="36" s="1"/>
  <c r="A11" i="11"/>
  <c r="A12" i="11" s="1"/>
  <c r="A13" i="11" s="1"/>
  <c r="A14" i="11" s="1"/>
  <c r="A15" i="11" s="1"/>
  <c r="A16" i="11" s="1"/>
  <c r="A17" i="11" s="1"/>
  <c r="A18" i="11" s="1"/>
  <c r="A19" i="11" s="1"/>
  <c r="A11" i="10"/>
  <c r="A12" i="10"/>
  <c r="A13" i="10" s="1"/>
  <c r="A14" i="10" s="1"/>
  <c r="A15" i="10" s="1"/>
  <c r="A16" i="10" s="1"/>
  <c r="A17" i="10" s="1"/>
  <c r="A18" i="10" s="1"/>
  <c r="A19" i="10" s="1"/>
  <c r="A11" i="9"/>
  <c r="A12" i="9" s="1"/>
  <c r="A13" i="9" s="1"/>
  <c r="A14" i="9" s="1"/>
  <c r="A15" i="9" s="1"/>
  <c r="A16" i="9" s="1"/>
  <c r="A17" i="9" s="1"/>
  <c r="A18" i="9" s="1"/>
  <c r="A19" i="9" s="1"/>
  <c r="A11" i="8"/>
  <c r="A12" i="8"/>
  <c r="A13" i="8" s="1"/>
  <c r="A14" i="8" s="1"/>
  <c r="A15" i="8" s="1"/>
  <c r="A16" i="8" s="1"/>
  <c r="A17" i="8" s="1"/>
  <c r="A18" i="8" s="1"/>
  <c r="A19" i="8" s="1"/>
  <c r="A11" i="7"/>
  <c r="A12" i="7"/>
  <c r="A13" i="7" s="1"/>
  <c r="A14" i="7" s="1"/>
  <c r="A15" i="7" s="1"/>
  <c r="A16" i="7" s="1"/>
  <c r="A17" i="7" s="1"/>
  <c r="A18" i="7" s="1"/>
  <c r="A19" i="7" s="1"/>
  <c r="A11" i="5"/>
  <c r="A12" i="5" s="1"/>
  <c r="A13" i="5" s="1"/>
  <c r="A14" i="5" s="1"/>
  <c r="A15" i="5" s="1"/>
  <c r="A16" i="5" s="1"/>
  <c r="A17" i="5" s="1"/>
  <c r="A18" i="5" s="1"/>
  <c r="A19" i="5" s="1"/>
  <c r="A11" i="4"/>
  <c r="A12" i="4"/>
  <c r="A13" i="4" s="1"/>
  <c r="A14" i="4" s="1"/>
  <c r="A15" i="4" s="1"/>
  <c r="A16" i="4" s="1"/>
  <c r="A17" i="4" s="1"/>
  <c r="A18" i="4" s="1"/>
  <c r="A19" i="4" s="1"/>
  <c r="A2" i="5"/>
  <c r="A2" i="6"/>
  <c r="A2" i="7"/>
  <c r="A2" i="8"/>
  <c r="A2" i="9"/>
  <c r="A2" i="10"/>
  <c r="A2" i="11"/>
  <c r="A2" i="12"/>
  <c r="A2" i="13"/>
  <c r="A2" i="14"/>
  <c r="A2" i="28"/>
  <c r="A2" i="29"/>
  <c r="A2" i="15"/>
  <c r="A2" i="16"/>
  <c r="A2" i="17"/>
  <c r="A2" i="30"/>
  <c r="A2" i="18"/>
  <c r="A2" i="19"/>
  <c r="A2" i="20"/>
  <c r="A2" i="21"/>
  <c r="A2" i="22"/>
  <c r="A2" i="23"/>
  <c r="A2" i="24"/>
  <c r="A2" i="25"/>
  <c r="A2" i="26"/>
  <c r="A2" i="4"/>
  <c r="A3" i="5"/>
  <c r="A3" i="6"/>
  <c r="A3" i="7"/>
  <c r="A3" i="8"/>
  <c r="A3" i="9"/>
  <c r="A3" i="10"/>
  <c r="A3" i="11"/>
  <c r="A3" i="12"/>
  <c r="A3" i="13"/>
  <c r="A3" i="14"/>
  <c r="A3" i="28"/>
  <c r="A3" i="29"/>
  <c r="A3" i="15"/>
  <c r="A3" i="16"/>
  <c r="A3" i="17"/>
  <c r="A3" i="30"/>
  <c r="A3" i="18"/>
  <c r="A3" i="19"/>
  <c r="A3" i="20"/>
  <c r="A3" i="21"/>
  <c r="A3" i="22"/>
  <c r="A3" i="23"/>
  <c r="A3" i="24"/>
  <c r="A3" i="25"/>
  <c r="A3" i="26"/>
  <c r="A3" i="4"/>
  <c r="A1" i="5"/>
  <c r="A1" i="6"/>
  <c r="A1" i="7"/>
  <c r="A1" i="8"/>
  <c r="A1" i="9"/>
  <c r="A1" i="10"/>
  <c r="A1" i="11"/>
  <c r="A1" i="12"/>
  <c r="A1" i="13"/>
  <c r="A1" i="14"/>
  <c r="A1" i="28"/>
  <c r="A1" i="29"/>
  <c r="A1" i="15"/>
  <c r="A1" i="16"/>
  <c r="A1" i="17"/>
  <c r="A1" i="30"/>
  <c r="A1" i="18"/>
  <c r="A1" i="19"/>
  <c r="A1" i="20"/>
  <c r="A1" i="21"/>
  <c r="A1" i="22"/>
  <c r="A1" i="23"/>
  <c r="A1" i="24"/>
  <c r="A1" i="25"/>
  <c r="A1" i="26"/>
  <c r="A1" i="4"/>
  <c r="I20" i="13"/>
  <c r="D20" i="36" s="1"/>
  <c r="G20" i="28"/>
  <c r="D23" i="36" s="1"/>
  <c r="H20" i="16"/>
  <c r="D25" i="36" s="1"/>
  <c r="D20" i="24"/>
  <c r="D36" i="36" s="1"/>
  <c r="D20" i="20"/>
  <c r="D32" i="36" s="1"/>
  <c r="D20" i="18"/>
  <c r="D30" i="36" s="1"/>
  <c r="H20" i="30"/>
  <c r="D27" i="36" s="1"/>
  <c r="H20" i="15"/>
  <c r="D24" i="36" s="1"/>
  <c r="H20" i="29"/>
  <c r="D22" i="36" s="1"/>
  <c r="I20" i="14"/>
  <c r="D21" i="36" s="1"/>
  <c r="I20" i="5"/>
  <c r="D12" i="36" s="1"/>
  <c r="D20" i="19"/>
  <c r="I20" i="10"/>
  <c r="D17" i="36" s="1"/>
  <c r="I20" i="6"/>
  <c r="I20" i="4"/>
  <c r="D43" i="36" l="1"/>
  <c r="D31" i="36"/>
  <c r="D42" i="36" s="1"/>
  <c r="D11" i="36"/>
  <c r="D41" i="36" s="1"/>
  <c r="D35" i="36"/>
  <c r="D44" i="36" l="1"/>
</calcChain>
</file>

<file path=xl/sharedStrings.xml><?xml version="1.0" encoding="utf-8"?>
<sst xmlns="http://schemas.openxmlformats.org/spreadsheetml/2006/main" count="591" uniqueCount="276">
  <si>
    <t>I15</t>
  </si>
  <si>
    <t>DENUMIRE CRITERIU</t>
  </si>
  <si>
    <t>CRITERIU</t>
  </si>
  <si>
    <t>STANDARD PENTRU PROFESOR UNIVERSITAR</t>
  </si>
  <si>
    <t>STANDARD PENTRU CONFERENTIAR UNIVERSITAR</t>
  </si>
  <si>
    <t>C1</t>
  </si>
  <si>
    <t>C2</t>
  </si>
  <si>
    <t>C3</t>
  </si>
  <si>
    <t>C4</t>
  </si>
  <si>
    <t>suma punctajului pentru indicatorul I11</t>
  </si>
  <si>
    <t>&gt;80</t>
  </si>
  <si>
    <t>&gt;40</t>
  </si>
  <si>
    <t>&gt;200</t>
  </si>
  <si>
    <t>&gt;60</t>
  </si>
  <si>
    <t>&gt;30</t>
  </si>
  <si>
    <t>&gt;150</t>
  </si>
  <si>
    <t xml:space="preserve">pe carte </t>
  </si>
  <si>
    <t xml:space="preserve">Tipul activităţilor </t>
  </si>
  <si>
    <t xml:space="preserve">Punctaj indicat </t>
  </si>
  <si>
    <t xml:space="preserve">I1 </t>
  </si>
  <si>
    <t xml:space="preserve">Cărţi de autor/capitole publicate la edituri cu prestigiu internaţional* </t>
  </si>
  <si>
    <t xml:space="preserve">I2 </t>
  </si>
  <si>
    <t xml:space="preserve">Cărţi de autor publicate la edituri cu prestigiu naţional* </t>
  </si>
  <si>
    <t xml:space="preserve">I3 </t>
  </si>
  <si>
    <t xml:space="preserve">Capitole de autor cuprinse în cărţi publicate la edituri cu prestigiu naţional* </t>
  </si>
  <si>
    <t xml:space="preserve">pe capitol </t>
  </si>
  <si>
    <t xml:space="preserve">I4 </t>
  </si>
  <si>
    <t xml:space="preserve">pe articol </t>
  </si>
  <si>
    <t xml:space="preserve">I5 </t>
  </si>
  <si>
    <t xml:space="preserve">I6 </t>
  </si>
  <si>
    <t xml:space="preserve">I7 </t>
  </si>
  <si>
    <t xml:space="preserve">I8 </t>
  </si>
  <si>
    <t xml:space="preserve">pe studiu </t>
  </si>
  <si>
    <t xml:space="preserve">I9 </t>
  </si>
  <si>
    <t xml:space="preserve">I10 </t>
  </si>
  <si>
    <t xml:space="preserve">pe studiu de cercetare prin proiect/studiu aferent proiect </t>
  </si>
  <si>
    <t xml:space="preserve">I11 </t>
  </si>
  <si>
    <t xml:space="preserve">pe publicaţie </t>
  </si>
  <si>
    <t xml:space="preserve">pe publicaţie/ eveniment </t>
  </si>
  <si>
    <t xml:space="preserve">pe susţinere </t>
  </si>
  <si>
    <t xml:space="preserve">I12 </t>
  </si>
  <si>
    <t xml:space="preserve">pe tip de activitate </t>
  </si>
  <si>
    <t xml:space="preserve">I19 </t>
  </si>
  <si>
    <t xml:space="preserve">pe expoziţie </t>
  </si>
  <si>
    <t xml:space="preserve">I20 </t>
  </si>
  <si>
    <t xml:space="preserve">I21 </t>
  </si>
  <si>
    <t xml:space="preserve">pe comisie </t>
  </si>
  <si>
    <t xml:space="preserve">I22 </t>
  </si>
  <si>
    <t xml:space="preserve">I23 </t>
  </si>
  <si>
    <t xml:space="preserve">Îndrumare de doctorat sau în co-tutelă la nivel internaţional/naţional </t>
  </si>
  <si>
    <t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t>
  </si>
  <si>
    <t>ARHITECTURA</t>
  </si>
  <si>
    <t>Titlul lucrării</t>
  </si>
  <si>
    <t>Ziua, luna</t>
  </si>
  <si>
    <t>Pag.</t>
  </si>
  <si>
    <t>Nr. crt.</t>
  </si>
  <si>
    <t>Titlul lucrarii</t>
  </si>
  <si>
    <t>Revista</t>
  </si>
  <si>
    <t>Vol (Nr)</t>
  </si>
  <si>
    <t xml:space="preserve">pe proiect </t>
  </si>
  <si>
    <t xml:space="preserve">I13 </t>
  </si>
  <si>
    <t xml:space="preserve">I14 </t>
  </si>
  <si>
    <t xml:space="preserve">Studii de cercetare, granturi şi proiecte de cercetare internaţionale/ naţionale/locale (MEN, CNCS, CEEX, MDRL), realizate prin centrele de cercetare ale universităţii/alte centre universitare şi/academice)** </t>
  </si>
  <si>
    <t xml:space="preserve">Indicator </t>
  </si>
  <si>
    <t xml:space="preserve">I16 </t>
  </si>
  <si>
    <t xml:space="preserve">pe premiu/ nominalizări/ selecţionări </t>
  </si>
  <si>
    <t xml:space="preserve">I17 </t>
  </si>
  <si>
    <t xml:space="preserve">pe premiu/ pe nominalizare </t>
  </si>
  <si>
    <t xml:space="preserve">I18 </t>
  </si>
  <si>
    <t>Nr. crt</t>
  </si>
  <si>
    <t>Denumire proiect</t>
  </si>
  <si>
    <t>Beneficiar</t>
  </si>
  <si>
    <t>Nr. proiect</t>
  </si>
  <si>
    <t>Denumire conferinta</t>
  </si>
  <si>
    <t>Denumire eveniment</t>
  </si>
  <si>
    <t>An</t>
  </si>
  <si>
    <t>Ziua, Luna</t>
  </si>
  <si>
    <t>Titlul Premiu/Nominalizare/ Selectionare</t>
  </si>
  <si>
    <t>Punctaj obtinut</t>
  </si>
  <si>
    <t>ISBN/ si/ sau ISSN</t>
  </si>
  <si>
    <t>ISBN / ISSN</t>
  </si>
  <si>
    <t>Perioada</t>
  </si>
  <si>
    <t>Program</t>
  </si>
  <si>
    <t>Autori</t>
  </si>
  <si>
    <t>Titlul cărţii</t>
  </si>
  <si>
    <t>Editura</t>
  </si>
  <si>
    <t>ISBN</t>
  </si>
  <si>
    <t>Anul</t>
  </si>
  <si>
    <t>Număr total de pagini</t>
  </si>
  <si>
    <t>Număr de pagini contribuţie proprie</t>
  </si>
  <si>
    <t>Punctaj obţinut</t>
  </si>
  <si>
    <t>Universitatea</t>
  </si>
  <si>
    <t>Facultatea</t>
  </si>
  <si>
    <t>Departamentul</t>
  </si>
  <si>
    <t>Perioada de evaluare (ani)</t>
  </si>
  <si>
    <t>Științe Tehnice</t>
  </si>
  <si>
    <t>Data (luna/an)</t>
  </si>
  <si>
    <t>Nume şi prenume</t>
  </si>
  <si>
    <t xml:space="preserve">Elementul pt. care se acordă punctajul </t>
  </si>
  <si>
    <t xml:space="preserve">pe carte/ capitol </t>
  </si>
  <si>
    <t xml:space="preserve">5
5
10
20 </t>
  </si>
  <si>
    <t xml:space="preserve">15/10
10/5
10/5
20 </t>
  </si>
  <si>
    <t>INFORMATII GENERALE</t>
  </si>
  <si>
    <t>Universitatea de Arhitectură și Urbanism "Ion Mincu" București</t>
  </si>
  <si>
    <t>PUNCTAJE MINIME NECESARE</t>
  </si>
  <si>
    <t>DENUMIREA CRITERIULUI</t>
  </si>
  <si>
    <t>Standard</t>
  </si>
  <si>
    <t>profesor</t>
  </si>
  <si>
    <t>conferențiar</t>
  </si>
  <si>
    <t>Punctaj</t>
  </si>
  <si>
    <t>20 | 10</t>
  </si>
  <si>
    <t>LISTA DE LUCRĂRI - STANDARDE NAȚIONALE</t>
  </si>
  <si>
    <t>Număr de pagini</t>
  </si>
  <si>
    <t>I1</t>
  </si>
  <si>
    <t>I2</t>
  </si>
  <si>
    <t>I3</t>
  </si>
  <si>
    <t>I4</t>
  </si>
  <si>
    <t>I5</t>
  </si>
  <si>
    <t>I6</t>
  </si>
  <si>
    <t>I7</t>
  </si>
  <si>
    <t>I8</t>
  </si>
  <si>
    <t>I9</t>
  </si>
  <si>
    <t>I10</t>
  </si>
  <si>
    <t>I11</t>
  </si>
  <si>
    <t>I12</t>
  </si>
  <si>
    <t>I13</t>
  </si>
  <si>
    <t>I14</t>
  </si>
  <si>
    <t>I16</t>
  </si>
  <si>
    <t>I17</t>
  </si>
  <si>
    <t>I18</t>
  </si>
  <si>
    <t>I19</t>
  </si>
  <si>
    <t>I20</t>
  </si>
  <si>
    <t>I21</t>
  </si>
  <si>
    <t>I22</t>
  </si>
  <si>
    <t>I23</t>
  </si>
  <si>
    <t>Conferinţa, Simpozionul, Denumirea volumului, Localitatea etc.</t>
  </si>
  <si>
    <t>ISBN/ ISSN</t>
  </si>
  <si>
    <t>Denumire publicație / conferință</t>
  </si>
  <si>
    <t>Editura / 
Denumire eveniment, oraș</t>
  </si>
  <si>
    <t>Calitatea (autor, coautor etc.)</t>
  </si>
  <si>
    <t>Observații (autorizat, executat etc.)</t>
  </si>
  <si>
    <t>Observații (avizat / faza etc.)</t>
  </si>
  <si>
    <t>Denumire proiect / studiu</t>
  </si>
  <si>
    <t>profesor universitar</t>
  </si>
  <si>
    <t>conferențiar universitar</t>
  </si>
  <si>
    <t>lector universitar</t>
  </si>
  <si>
    <t>asistent universitar</t>
  </si>
  <si>
    <t>preparator universitar</t>
  </si>
  <si>
    <t>Punctaj obținut</t>
  </si>
  <si>
    <t>Data</t>
  </si>
  <si>
    <t>Semnătura</t>
  </si>
  <si>
    <t>Instituția</t>
  </si>
  <si>
    <t>Calitate (autor, coautor, curator)</t>
  </si>
  <si>
    <t>Denumire expoziție</t>
  </si>
  <si>
    <t>Tip activitate</t>
  </si>
  <si>
    <t>Student îndrumat</t>
  </si>
  <si>
    <t>Instituție</t>
  </si>
  <si>
    <t>parola este: cercetare</t>
  </si>
  <si>
    <t xml:space="preserve">   </t>
  </si>
  <si>
    <t>Nominalizare comitete/ structuri de conducere, comisii de specialitate, jurii, academii</t>
  </si>
  <si>
    <t>Manifestare</t>
  </si>
  <si>
    <t>7 | 5</t>
  </si>
  <si>
    <t>15 |10 | 5</t>
  </si>
  <si>
    <t>15 |10</t>
  </si>
  <si>
    <t>5 |3</t>
  </si>
  <si>
    <t>30 |20</t>
  </si>
  <si>
    <t>30 |15 | 10</t>
  </si>
  <si>
    <t>20 |15</t>
  </si>
  <si>
    <t>20 |15 | 10</t>
  </si>
  <si>
    <t>50 |30 | 10</t>
  </si>
  <si>
    <t>30 |20 | 10</t>
  </si>
  <si>
    <t>10 | 5</t>
  </si>
  <si>
    <t>5 | 5 | 10 | 20</t>
  </si>
  <si>
    <t>5 | 3</t>
  </si>
  <si>
    <t>3 | 1</t>
  </si>
  <si>
    <t>15 | 10</t>
  </si>
  <si>
    <t>Titlul cărţii / Titlul capitolului</t>
  </si>
  <si>
    <t>Post concurs</t>
  </si>
  <si>
    <t>C10</t>
  </si>
  <si>
    <t>[nume, prenume]</t>
  </si>
  <si>
    <t xml:space="preserve">Tipul activităților </t>
  </si>
  <si>
    <t xml:space="preserve">FISA VERIFICARE PRIVIND INDEPLINIREA STANDARDELOR MINIMALE NATIONALE </t>
  </si>
  <si>
    <r>
      <rPr>
        <b/>
        <sz val="11"/>
        <color theme="1"/>
        <rFont val="Calibri"/>
        <family val="2"/>
        <charset val="238"/>
        <scheme val="minor"/>
      </rPr>
      <t>Definiţii şi condiţii</t>
    </r>
    <r>
      <rPr>
        <sz val="11"/>
        <color theme="1"/>
        <rFont val="Calibri"/>
        <family val="2"/>
        <scheme val="minor"/>
      </rPr>
      <t xml:space="preserve">
n reprezintă:
  - numărul de publicaţii - carte/articol/studiu/proiect la care candidatul este autor sau coautor 
  - numărul de activităţi/evenimente
Lista concursurilor naţionale sau regionale de Arhitectură şi Urbanism recunoscute de comisia de specialitate a Consiliului Naţional de Atestare a Titlurilor, Diplomelor şi Certificatelor Universitare-CNATDCU se stabileşte prin decizie a biroului comisiei de specialitate şi se publică pe site-ul web al CNATDCU.
Lista conferinţelor la nivel mondial sau european de Arhitectură şi Urbanism recunoscute de comisia de specialitate a CNATDCU se stabileşte prin decizie a biroului acestei comisii de specialitate şi se publică pe site-ul web al CNATDCU.
Lista publicaţiilor de prestigiu internaţional şi naţional în domeniile de specialitate şi în cele conexe, recunoscute de comisia de specialitate a CNATDCU se stabileşte prin decizie a acestei comisii de specialitate şi se publică pe site-ul web al CNATDCU.</t>
    </r>
  </si>
  <si>
    <t>Instrucțiuni de completare a Fișei de verificare a punctajului pentru îndeplinirea standardelor naționale</t>
  </si>
  <si>
    <t>Pagina "Punctaj necesar" prezintă informativ punctajele necesare, pe grupe de indicatori și total, pentru îndeplinirea standardelor minimale naționale de conferențiar și profesor universitar.</t>
  </si>
  <si>
    <t>URBANISM</t>
  </si>
  <si>
    <t>ARHITECTURA DE INTERIOR</t>
  </si>
  <si>
    <t>Pagina "Date inițiale" conține câteva informații despre persoana vizată. Acestea trebuie completate în căsuțele corespunzătoare. Nu se completează decât în căsuțele pe fond verde. Pentru Facultate și Standard este disponibilă, după un click în căsuța respectivă, o listă cu opțiuni care se activează din săgeata din dreapta.
Informațiile sunt preluate automat în Fișa de verificare.</t>
  </si>
  <si>
    <t>In pagina "Fișa verificare" nu se completează nimic direct; toate informațiile din această pagină sunt preluate automat din celelalte pagini. Această pagină trebuie printată (format A4, 2 pagini).</t>
  </si>
  <si>
    <t>aprobate prin Ordinul nr. 6129 din 20 decembrie 2016 potrivit art.219 alin. (1) lit. a din  Legea educației naționale nr.1/2011 , pentru ocuparea posturilor de conferențiar/profesor universitar</t>
  </si>
  <si>
    <t>DESCRIERE INDICATORI conform Anexei OM 6129/2016</t>
  </si>
  <si>
    <t xml:space="preserve">** Autor, şef proiect / studiu, coordonator proiect / studiu complex sau director de proiect / studiu se va lua în consideraţie punctajul indicat în întregime / ca şef proiect secţiune, componentă sau studiu din cadrul cercetării, punctajul indicat se va împărţi la jumătate / ca membru în echipa de elaborare a studiului sau a componentei acestuia punctajul se va împărţi la numărul de autori. </t>
  </si>
  <si>
    <t>*** Deoarece nu există încă recunoaşterea de către CNADTCU a publicaţiilor în domeniu şi a Organizaţiilor Profesionale specifice, se propune luarea în consideraţie a BDI, BDN şi a Organizaţiilor Profesionale de prestigiu recunoscut pentru Arhitectură şi Urbanism, precum şi pentru domenii conexe, la nivel internaţional şi/sau naţional.</t>
  </si>
  <si>
    <t>**** Valoarea punctajului variază între 30-50pct/n în funcție de complexitate, importanța la nivel local/național/internațional a proiectului precum și de valoarea sa contractuală. Punctajul obținut este independent de punctajele obținute la rubricile I12-I14</t>
  </si>
  <si>
    <t>Notă explicativă:</t>
  </si>
  <si>
    <t>***** O lucrare: proiect, studiu, publicație etc. - va fi luată în considerație o singură dată, la criteriul corespunzător, cu punctaj maxim (ex. în cazul premiilor la un concurs)</t>
  </si>
  <si>
    <r>
      <rPr>
        <b/>
        <sz val="11"/>
        <color theme="1"/>
        <rFont val="Calibri"/>
        <family val="2"/>
        <charset val="238"/>
        <scheme val="minor"/>
      </rPr>
      <t>Definiţii şi condiţii</t>
    </r>
    <r>
      <rPr>
        <sz val="11"/>
        <color theme="1"/>
        <rFont val="Calibri"/>
        <family val="2"/>
        <scheme val="minor"/>
      </rPr>
      <t xml:space="preserve">
</t>
    </r>
    <r>
      <rPr>
        <b/>
        <sz val="11"/>
        <color theme="1"/>
        <rFont val="Calibri"/>
        <family val="2"/>
        <charset val="238"/>
        <scheme val="minor"/>
      </rPr>
      <t>n</t>
    </r>
    <r>
      <rPr>
        <sz val="11"/>
        <color theme="1"/>
        <rFont val="Calibri"/>
        <family val="2"/>
        <scheme val="minor"/>
      </rPr>
      <t xml:space="preserve"> reprezintă:
  - numărul de publicaţii - carte/articol/studiu/proiect la care candidatul este autor, coautor sau membru în colectiv 
  - numărul de activităţi/evenimente
</t>
    </r>
    <r>
      <rPr>
        <sz val="11"/>
        <color theme="1"/>
        <rFont val="Symbol"/>
        <family val="1"/>
        <charset val="2"/>
      </rPr>
      <t>·</t>
    </r>
    <r>
      <rPr>
        <sz val="12.65"/>
        <color theme="1"/>
        <rFont val="Calibri"/>
        <family val="2"/>
      </rPr>
      <t xml:space="preserve"> </t>
    </r>
    <r>
      <rPr>
        <sz val="11"/>
        <color theme="1"/>
        <rFont val="Calibri"/>
        <family val="2"/>
        <scheme val="minor"/>
      </rPr>
      <t xml:space="preserve">Lista concursurilor naţionale sau regionale de Arhitectură şi Urbanism recunoscute de comisia de specialitate a Consiliului Naţional de Atestare a Titlurilor, Diplomelor şi Certificatelor Universitare-CNATDCU se stabileşte prin decizie a biroului comisiei de specialitate şi se publică pe site-ul web al CNATDCU.
</t>
    </r>
    <r>
      <rPr>
        <sz val="11"/>
        <color theme="1"/>
        <rFont val="Symbol"/>
        <family val="1"/>
        <charset val="2"/>
      </rPr>
      <t>·</t>
    </r>
    <r>
      <rPr>
        <sz val="12.65"/>
        <color theme="1"/>
        <rFont val="Calibri"/>
        <family val="2"/>
      </rPr>
      <t xml:space="preserve"> </t>
    </r>
    <r>
      <rPr>
        <sz val="11"/>
        <color theme="1"/>
        <rFont val="Calibri"/>
        <family val="2"/>
        <scheme val="minor"/>
      </rPr>
      <t xml:space="preserve">Lista conferinţelor la nivel mondial sau european de Arhitectură şi Urbanism recunoscute de comisia de specialitate a CNATDCU se stabileşte prin decizie a biroului acestei comisii de specialitate şi se publică pe site-ul web al CNATDCU.
</t>
    </r>
    <r>
      <rPr>
        <sz val="11"/>
        <color theme="1"/>
        <rFont val="Symbol"/>
        <family val="1"/>
        <charset val="2"/>
      </rPr>
      <t>·</t>
    </r>
    <r>
      <rPr>
        <sz val="12.65"/>
        <color theme="1"/>
        <rFont val="Calibri"/>
        <family val="2"/>
      </rPr>
      <t xml:space="preserve"> </t>
    </r>
    <r>
      <rPr>
        <sz val="11"/>
        <color theme="1"/>
        <rFont val="Calibri"/>
        <family val="2"/>
        <scheme val="minor"/>
      </rPr>
      <t>Lista publicaţiilor de prestigiu internaţional şi naţional în domeniile de specialitate şi în cele conexe, recunoscute de comisia de specialitate a CNATDCU se stabileşte prin decizie a acestei comisii de specialitate şi se publică pe site-ul web al CNATDCU.</t>
    </r>
  </si>
  <si>
    <t>ASUMARE ȘI RESPONSABILITATE:</t>
  </si>
  <si>
    <r>
      <rPr>
        <sz val="11"/>
        <color theme="1"/>
        <rFont val="Symbol"/>
        <family val="1"/>
        <charset val="2"/>
      </rPr>
      <t>·</t>
    </r>
    <r>
      <rPr>
        <sz val="11"/>
        <color theme="1"/>
        <rFont val="Calibri"/>
        <family val="2"/>
      </rPr>
      <t xml:space="preserve"> Veridicitatea informațiilor privind valorile standardelor minimale necesare și obligatorii pentru conferirea titlurilor didactice în învățământul superior și gradelor profesionale de cercetare-dezvoltare este asumată prin propria răspundere a autorului.
</t>
    </r>
    <r>
      <rPr>
        <sz val="11"/>
        <color theme="1"/>
        <rFont val="Symbol"/>
        <family val="1"/>
        <charset val="2"/>
      </rPr>
      <t>·</t>
    </r>
    <r>
      <rPr>
        <sz val="11"/>
        <color theme="1"/>
        <rFont val="Calibri"/>
        <family val="2"/>
      </rPr>
      <t xml:space="preserve"> </t>
    </r>
    <r>
      <rPr>
        <sz val="11"/>
        <color theme="1"/>
        <rFont val="Calibri"/>
        <family val="2"/>
        <charset val="238"/>
      </rPr>
      <t>Verificarea autenticității celor declarate intră în competența comisiei de examinare.</t>
    </r>
  </si>
  <si>
    <t xml:space="preserve">20 x n
10 x n </t>
  </si>
  <si>
    <t xml:space="preserve">15 x n </t>
  </si>
  <si>
    <t xml:space="preserve">10 x n </t>
  </si>
  <si>
    <r>
      <t xml:space="preserve">Articole </t>
    </r>
    <r>
      <rPr>
        <i/>
        <sz val="11"/>
        <color theme="1"/>
        <rFont val="Calibri"/>
        <family val="2"/>
        <charset val="238"/>
        <scheme val="minor"/>
      </rPr>
      <t>in extenso</t>
    </r>
    <r>
      <rPr>
        <sz val="11"/>
        <color theme="1"/>
        <rFont val="Calibri"/>
        <family val="2"/>
        <scheme val="minor"/>
      </rPr>
      <t xml:space="preserve"> în reviste ştiinţifice de specialitate* </t>
    </r>
  </si>
  <si>
    <r>
      <t xml:space="preserve">Articole </t>
    </r>
    <r>
      <rPr>
        <i/>
        <sz val="11"/>
        <color theme="1"/>
        <rFont val="Calibri"/>
        <family val="2"/>
        <charset val="238"/>
        <scheme val="minor"/>
      </rPr>
      <t>in extenso</t>
    </r>
    <r>
      <rPr>
        <sz val="11"/>
        <color theme="1"/>
        <rFont val="Calibri"/>
        <family val="2"/>
        <scheme val="minor"/>
      </rPr>
      <t xml:space="preserve"> în reviste ştiinţifice indexate ISI Arts &amp; Humanities </t>
    </r>
    <r>
      <rPr>
        <i/>
        <sz val="11"/>
        <color theme="1"/>
        <rFont val="Calibri"/>
        <family val="2"/>
        <charset val="238"/>
        <scheme val="minor"/>
      </rPr>
      <t>Citation Index</t>
    </r>
    <r>
      <rPr>
        <sz val="11"/>
        <color theme="1"/>
        <rFont val="Calibri"/>
        <family val="2"/>
        <scheme val="minor"/>
      </rPr>
      <t xml:space="preserve">, Scopus-Copernicus, ERIH şi clasificate în categoria INT1 sau INT2 în acest index, sau echivalente în domeniu* </t>
    </r>
  </si>
  <si>
    <r>
      <t xml:space="preserve">Articole </t>
    </r>
    <r>
      <rPr>
        <i/>
        <sz val="11"/>
        <color indexed="8"/>
        <rFont val="Calibri"/>
        <family val="2"/>
        <charset val="238"/>
      </rPr>
      <t xml:space="preserve">in extenso </t>
    </r>
    <r>
      <rPr>
        <sz val="11"/>
        <color indexed="8"/>
        <rFont val="Calibri"/>
        <family val="2"/>
      </rPr>
      <t xml:space="preserve">în reviste ştiinţifice indexate ERIH şi clasificate în categoria NAT </t>
    </r>
  </si>
  <si>
    <t xml:space="preserve">5 x n </t>
  </si>
  <si>
    <r>
      <t xml:space="preserve">Articole </t>
    </r>
    <r>
      <rPr>
        <i/>
        <sz val="11"/>
        <color indexed="8"/>
        <rFont val="Calibri"/>
        <family val="2"/>
        <charset val="238"/>
      </rPr>
      <t>in extenso</t>
    </r>
    <r>
      <rPr>
        <sz val="11"/>
        <color indexed="8"/>
        <rFont val="Calibri"/>
        <family val="2"/>
      </rPr>
      <t xml:space="preserve"> în reviste ştiinţifice recunoscute în domenii conexe* </t>
    </r>
  </si>
  <si>
    <r>
      <t xml:space="preserve">Studii </t>
    </r>
    <r>
      <rPr>
        <i/>
        <sz val="11"/>
        <color indexed="8"/>
        <rFont val="Calibri"/>
        <family val="2"/>
        <charset val="238"/>
      </rPr>
      <t>in extenso</t>
    </r>
    <r>
      <rPr>
        <sz val="11"/>
        <color indexed="8"/>
        <rFont val="Calibri"/>
        <family val="2"/>
      </rPr>
      <t xml:space="preserve"> apărute în volume colective publicate la edituri de prestigiu internaţional* </t>
    </r>
  </si>
  <si>
    <r>
      <t xml:space="preserve">Studii </t>
    </r>
    <r>
      <rPr>
        <i/>
        <sz val="11"/>
        <color theme="1"/>
        <rFont val="Calibri"/>
        <family val="2"/>
        <charset val="238"/>
        <scheme val="minor"/>
      </rPr>
      <t>in extenso</t>
    </r>
    <r>
      <rPr>
        <sz val="11"/>
        <color theme="1"/>
        <rFont val="Calibri"/>
        <family val="2"/>
        <scheme val="minor"/>
      </rPr>
      <t xml:space="preserve"> apărute în volume colective publicate la edituri de prestigiu naţional* </t>
    </r>
  </si>
  <si>
    <t xml:space="preserve">7 x n </t>
  </si>
  <si>
    <r>
      <t xml:space="preserve">Studii </t>
    </r>
    <r>
      <rPr>
        <i/>
        <sz val="11"/>
        <color indexed="8"/>
        <rFont val="Calibri"/>
        <family val="2"/>
        <charset val="238"/>
      </rPr>
      <t xml:space="preserve">in extenso </t>
    </r>
    <r>
      <rPr>
        <sz val="11"/>
        <color indexed="8"/>
        <rFont val="Calibri"/>
        <family val="2"/>
      </rPr>
      <t xml:space="preserve">apărute în volume colective publicate la edituri recunoscute în domeniu*, precum şi studiile aferente proiectelor* </t>
    </r>
  </si>
  <si>
    <t xml:space="preserve">7 x n 
5 x n </t>
  </si>
  <si>
    <r>
      <t xml:space="preserve">Publicaţii </t>
    </r>
    <r>
      <rPr>
        <i/>
        <sz val="11"/>
        <color indexed="8"/>
        <rFont val="Calibri"/>
        <family val="2"/>
        <charset val="238"/>
      </rPr>
      <t>in</t>
    </r>
    <r>
      <rPr>
        <sz val="11"/>
        <color indexed="8"/>
        <rFont val="Calibri"/>
        <family val="2"/>
      </rPr>
      <t xml:space="preserve"> extenso în lucrări ale conferinţelor ştiinţifice de arhitectură, urbanism, peisagistică, design şi restaurare, precum şi ale ştiinţelor conexe - pentru specializări transdisciplinare, la nivel internaţional / naţional / local </t>
    </r>
  </si>
  <si>
    <t xml:space="preserve">15 x n
10 x n
5 x n </t>
  </si>
  <si>
    <t>Coordonator publicaţie/coordonator de ediţie la publicaţii şi edituri internaţionale/naţionale;
keynote speaker la conferinţe şi comunicări ştiinţifice internaţionale/naţionale, review-er la conferințe și comunicări științifice internaționale / naționale</t>
  </si>
  <si>
    <t xml:space="preserve">15/10 x n
10/8 x n
6/3 x n </t>
  </si>
  <si>
    <t>Susţinere comunicare publică în cadrul conferinţelor, colocviilor, seminariilor internaţionale/naţionale</t>
  </si>
  <si>
    <t xml:space="preserve">5 x n
3 x n </t>
  </si>
  <si>
    <t>Proiect de arhitectură, restaurare, cu un program de mare complexitate, de importanţă naţională sau regională, edificat/autorizat** Gradul de complexitate a temei-program, cu referire în plus la nivelul rezolvării de partiu, de structură, al contextului amplasamentului; fundamentare conceptuală, inovație, precum și a specialităților implicate.</t>
  </si>
  <si>
    <t xml:space="preserve">30 x n
20 x n </t>
  </si>
  <si>
    <t>Proiect de arhitectură, restaurare, design, de specialitate, de mare complexitate, la nivel zonal sau local, edificat / autorizat** Cu un grad de complexitate în consecință la nivelul rezolvării arhitecturale tehnice, de amplasament.</t>
  </si>
  <si>
    <t xml:space="preserve">15 x n
10 x n </t>
  </si>
  <si>
    <r>
      <t xml:space="preserve">Proiect de amenajarea teritoriului şi peisaj la nivel macro-teritorial: </t>
    </r>
    <r>
      <rPr>
        <i/>
        <sz val="11"/>
        <color theme="1"/>
        <rFont val="Calibri"/>
        <family val="2"/>
        <charset val="238"/>
        <scheme val="minor"/>
      </rPr>
      <t>naţional, transfrontalier, interjudeţean</t>
    </r>
    <r>
      <rPr>
        <sz val="11"/>
        <color theme="1"/>
        <rFont val="Calibri"/>
        <family val="2"/>
        <scheme val="minor"/>
      </rPr>
      <t xml:space="preserve">/ la nivel mezzo-teritorial: </t>
    </r>
    <r>
      <rPr>
        <i/>
        <sz val="11"/>
        <color theme="1"/>
        <rFont val="Calibri"/>
        <family val="2"/>
        <charset val="238"/>
        <scheme val="minor"/>
      </rPr>
      <t>judeţean, periurban, metropolitan</t>
    </r>
    <r>
      <rPr>
        <sz val="11"/>
        <color theme="1"/>
        <rFont val="Calibri"/>
        <family val="2"/>
        <scheme val="minor"/>
      </rPr>
      <t xml:space="preserve">/ strategii de dezvoltare, studii de fundamentare, planuri de management şi mobilitate) avizate** </t>
    </r>
  </si>
  <si>
    <t xml:space="preserve">30 x n
15 x n
10 x n </t>
  </si>
  <si>
    <t xml:space="preserve">Proiect urbanistic şi peisagistic la nivelul Planurilor Generale / Zonale ale Localităţilor (inclusiv studii de fundamentare, de inserţie, de oportunitate) avizate** </t>
  </si>
  <si>
    <t xml:space="preserve">20 x n
15 x n </t>
  </si>
  <si>
    <t xml:space="preserve">20 x n
15 x n
10 x n </t>
  </si>
  <si>
    <t>Contribuții la activitatea Centrului de cercetare - proiectare al Universității prin atragerea și realizarea de proiecte de urbanism, arhitectură, restaurare, design, proiecte de specialitate, studii cu componentă notabilă de cercetare și complexitate****</t>
  </si>
  <si>
    <t>20 x n</t>
  </si>
  <si>
    <t>Premii / mențiuni / nominalizări / selecţionări obţinute la concursuri internaţionale de proiecte organizate potrivit regulamentului UNESCO-UIA, (Union Internationale des Architectes), Consiliul European al Urbanistilor ECTP, Federatia Internationala a Peisagistilor IFLA, AEEA, RIBA, Arhitect’s Council of Europe, The Royal Town Planning Institute RTPI, UNISCAPE, etc.) precum şi de altă instituţie de profil de nivel mondial sau european, în breasla arhitecţilor, urbaniştilor, planificatorilor urbani, peisagiştilor şi designerilor</t>
  </si>
  <si>
    <t>50 x n
30 x n
10 x n</t>
  </si>
  <si>
    <t>pe premiu /
nominalizare /
selectionare</t>
  </si>
  <si>
    <t xml:space="preserve">Premii / mențiuni / nominalizări / selecţionări obţinute pentru concursuri naţionale de proiecte (organizate potrivit regulamentului UNESCO-UIA, girate de OAR/UAR/RUR, concursuri RUR - Registrul Urbaniştilor din România) </t>
  </si>
  <si>
    <t xml:space="preserve">30 x n
20 x n
10 x n </t>
  </si>
  <si>
    <t xml:space="preserve">Premii / mențiuni / nominalizări la Bienala, Anuală de Arhitectură Bucureşti ori premii / nominalizări la alte concursuri şi licitaţii publice câştigate la nivel naţional, regional şi/sau local de arhitectură, urbanism, peisagistică şi design*** </t>
  </si>
  <si>
    <t xml:space="preserve">10 x n
5 x n </t>
  </si>
  <si>
    <r>
      <t xml:space="preserve">Profesor asociat, </t>
    </r>
    <r>
      <rPr>
        <i/>
        <sz val="11"/>
        <color indexed="8"/>
        <rFont val="Calibri"/>
        <family val="2"/>
        <charset val="238"/>
      </rPr>
      <t>visiting</t>
    </r>
    <r>
      <rPr>
        <sz val="11"/>
        <color indexed="8"/>
        <rFont val="Calibri"/>
        <family val="2"/>
      </rPr>
      <t xml:space="preserve">/cadru didactic asociat la o universitate din străinătate pentru o perioadă de cel puţin o săptămână/efectuarea unui stagiu postdoctoral cu durată de cel puţin un semestru sau obţinerea unei diplome de master/absolvirea unui curs de specialitate la o universitate din străinătate/obţinerea unei diplome de doctor la o universitate din străinătate recunoscută/acreditată </t>
    </r>
  </si>
  <si>
    <t xml:space="preserve">Expoziţii profesionale în domeniu organizate la nivel internaţional / naţional sau local în calitate de autor, coautor, curator </t>
  </si>
  <si>
    <t xml:space="preserve">10/5 x n
5/3 x n
3/1 x n </t>
  </si>
  <si>
    <t xml:space="preserve">Organizator / curator expoziţii la nivel internaţional/naţional </t>
  </si>
  <si>
    <t xml:space="preserve">Organizator sau coordonator, congrese internaţionale / naţionale, manifestări profesionale cu caracter extracurricular, concursuri de proiecte studenţeşti în străinătate şi / în ţară, workshop-uri şi masterclass, în străinătate / în ţară </t>
  </si>
  <si>
    <t xml:space="preserve">10xn-5xn
5xn-3xn
3xn-1xn </t>
  </si>
  <si>
    <t>I24</t>
  </si>
  <si>
    <t xml:space="preserve">5 x n1
5 x n1
7 x n1 </t>
  </si>
  <si>
    <t>n1 - nr. studenți care au susținut teza în ultimul an univ.</t>
  </si>
  <si>
    <t>mai/2017</t>
  </si>
  <si>
    <t>suma punctajului pentru indicatorii I1-I10; I19 –I24</t>
  </si>
  <si>
    <t>suma punctajului pentru indicatorii I12-I18</t>
  </si>
  <si>
    <t>suma punctajului pentru indicatorii I1 - I24</t>
  </si>
  <si>
    <t>pe carte / capitol</t>
  </si>
  <si>
    <t>pe carte</t>
  </si>
  <si>
    <t>pe capitol</t>
  </si>
  <si>
    <t>pe articol</t>
  </si>
  <si>
    <t>pe studiu</t>
  </si>
  <si>
    <t>pe studiu de cercetare prin proiect /</t>
  </si>
  <si>
    <t>studiu aferent proiect</t>
  </si>
  <si>
    <t>pe publicație</t>
  </si>
  <si>
    <t xml:space="preserve">15 |10 </t>
  </si>
  <si>
    <t xml:space="preserve">10 |8 </t>
  </si>
  <si>
    <t xml:space="preserve">6 |3 </t>
  </si>
  <si>
    <t>pe publicație / eveniment</t>
  </si>
  <si>
    <t>pe susținere</t>
  </si>
  <si>
    <t>pe proiect</t>
  </si>
  <si>
    <t>pe premiu / nominalizare / selecționare</t>
  </si>
  <si>
    <t>pe premiu / nominalizări / selecționări</t>
  </si>
  <si>
    <t>pe premiu / pe nominalizare</t>
  </si>
  <si>
    <t>pe tip de activitate</t>
  </si>
  <si>
    <t>pe expoziție</t>
  </si>
  <si>
    <t xml:space="preserve">Membru în structuri de conducere ale unor asociaţii şi organizaţii profesionale, internaţionale/naţionale (OAR, UAR, RUR) / membru în comisii de specialitate internaţionale / naţionale (MDRAP, MEN, CNCS, ARACIS) / membru în jurii internaţionale, naţionale, locale de arhitectură, urbanism, teorie și istorie a arhitecturii, peisagistică, design, expert internaţional/naţional, membru al academiilor </t>
  </si>
  <si>
    <t>pe comisie</t>
  </si>
  <si>
    <t>5| 5 | 7</t>
  </si>
  <si>
    <t>x n1 - nr. studenți care au susținut teza</t>
  </si>
  <si>
    <t>în ultimul an univ.</t>
  </si>
  <si>
    <t>In paginile I1...I24 trebuie introduse informațiile corespunzătoare indicatorilor din standarde. Fiecare pagină conține un tabel cu 10 linii; la nevoie pot fi introduse linii noi, însă acestea trebuie să fie introduse între linia 1 și linia 10, pentru a păstra corect totalul din ultima linie. Punctajul pentru fiecare indicator este trecut în scop informativ în partea dreaptă (se va alege valoarea corectă în funcție de categoria activității - internațional/ național etc.).
Punctajul total de la fiecare indicator este preluat automat în Fișa de verificare.
Paginile I1...I24 se vor printa ca anexă a Fișei de verificare.</t>
  </si>
  <si>
    <t>Pagina "Descriere indicatori" este informativă. Aceasta conține informațiile preluate direct din Ordinul nr. 6129, prezentate sintetic. Pentru fiecare indicator informațiile se regăsesc în paginile I1...I24.</t>
  </si>
  <si>
    <t xml:space="preserve">Membru în structuri de conducere ale unor asociaţii şi organizaţii profesionale, internaţionale / naţionale (OAR, UAR, RUR)/membru în comisii de specialitate internaţionale / naţionale (MDRAP, MEN, CNCS, ARACIS) / membru în jurii internaţionale, naţionale, locale de arhitectură, urbanism, teorie și istorie a arhitecturii, peisagistică, design, expert internaţional/naţional, membru al academiilor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</si>
</sst>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_l_e_i"/>
    <numFmt numFmtId="165" formatCode="0.0"/>
    <numFmt numFmtId="166" formatCode="#,##0.0"/>
  </numFmts>
  <fonts count="3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indexed="8"/>
      <name val="Calibri"/>
      <family val="2"/>
    </font>
    <font>
      <sz val="12"/>
      <color indexed="8"/>
      <name val="Calibri"/>
      <family val="2"/>
      <charset val="238"/>
    </font>
    <font>
      <b/>
      <sz val="12"/>
      <color indexed="8"/>
      <name val="Calibri"/>
      <family val="2"/>
      <charset val="238"/>
    </font>
    <font>
      <b/>
      <sz val="11"/>
      <color indexed="8"/>
      <name val="Calibri"/>
      <family val="2"/>
    </font>
    <font>
      <sz val="11"/>
      <color indexed="10"/>
      <name val="Calibri"/>
      <family val="2"/>
    </font>
    <font>
      <sz val="11"/>
      <name val="Calibri"/>
      <family val="2"/>
    </font>
    <font>
      <sz val="11"/>
      <color indexed="8"/>
      <name val="Calibri"/>
      <family val="2"/>
    </font>
    <font>
      <b/>
      <sz val="12"/>
      <color indexed="8"/>
      <name val="Calibri"/>
      <family val="2"/>
    </font>
    <font>
      <sz val="12"/>
      <color indexed="8"/>
      <name val="Calibri"/>
      <family val="2"/>
    </font>
    <font>
      <sz val="12"/>
      <name val="Calibri"/>
      <family val="2"/>
    </font>
    <font>
      <sz val="8"/>
      <name val="Calibri"/>
      <family val="2"/>
    </font>
    <font>
      <sz val="11"/>
      <color indexed="8"/>
      <name val="Calibri"/>
      <family val="2"/>
      <charset val="238"/>
    </font>
    <font>
      <u/>
      <sz val="11"/>
      <color indexed="12"/>
      <name val="Calibri"/>
      <family val="2"/>
    </font>
    <font>
      <sz val="11"/>
      <name val="Calibri"/>
      <family val="2"/>
      <charset val="238"/>
    </font>
    <font>
      <b/>
      <sz val="11"/>
      <color indexed="8"/>
      <name val="Calibri"/>
      <family val="2"/>
      <charset val="238"/>
    </font>
    <font>
      <b/>
      <sz val="11"/>
      <color theme="1"/>
      <name val="Calibri"/>
      <family val="2"/>
      <scheme val="minor"/>
    </font>
    <font>
      <sz val="11"/>
      <color rgb="FFFF0000"/>
      <name val="Calibri"/>
      <family val="2"/>
      <scheme val="minor"/>
    </font>
    <font>
      <sz val="11"/>
      <color theme="1"/>
      <name val="Calibri"/>
      <family val="2"/>
      <charset val="238"/>
      <scheme val="minor"/>
    </font>
    <font>
      <b/>
      <sz val="12"/>
      <color theme="1"/>
      <name val="Calibri"/>
      <family val="2"/>
      <scheme val="minor"/>
    </font>
    <font>
      <b/>
      <sz val="11"/>
      <color theme="1"/>
      <name val="Calibri"/>
      <family val="2"/>
      <charset val="238"/>
      <scheme val="minor"/>
    </font>
    <font>
      <b/>
      <sz val="12"/>
      <color theme="1"/>
      <name val="Calibri"/>
      <family val="2"/>
      <charset val="238"/>
      <scheme val="minor"/>
    </font>
    <font>
      <sz val="10"/>
      <color indexed="8"/>
      <name val="Calibri"/>
      <family val="2"/>
      <charset val="238"/>
    </font>
    <font>
      <b/>
      <sz val="12"/>
      <color theme="1"/>
      <name val="Calibri"/>
      <family val="2"/>
      <charset val="238"/>
      <scheme val="minor"/>
    </font>
    <font>
      <sz val="12"/>
      <color theme="1"/>
      <name val="Calibri"/>
      <family val="2"/>
      <charset val="238"/>
      <scheme val="minor"/>
    </font>
    <font>
      <sz val="11"/>
      <color theme="1"/>
      <name val="Calibri"/>
      <family val="2"/>
      <scheme val="minor"/>
    </font>
    <font>
      <sz val="11"/>
      <color theme="1"/>
      <name val="Calibri"/>
      <family val="2"/>
      <charset val="238"/>
    </font>
    <font>
      <sz val="11"/>
      <color theme="1"/>
      <name val="Symbol"/>
      <family val="1"/>
      <charset val="2"/>
    </font>
    <font>
      <sz val="12.65"/>
      <color theme="1"/>
      <name val="Calibri"/>
      <family val="2"/>
    </font>
    <font>
      <sz val="11"/>
      <color theme="1"/>
      <name val="Calibri"/>
      <family val="1"/>
      <charset val="2"/>
    </font>
    <font>
      <sz val="11"/>
      <color theme="1"/>
      <name val="Calibri"/>
      <family val="2"/>
    </font>
    <font>
      <i/>
      <sz val="11"/>
      <color theme="1"/>
      <name val="Calibri"/>
      <family val="2"/>
      <charset val="238"/>
      <scheme val="minor"/>
    </font>
    <font>
      <i/>
      <sz val="11"/>
      <color indexed="8"/>
      <name val="Calibri"/>
      <family val="2"/>
      <charset val="238"/>
    </font>
  </fonts>
  <fills count="9">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C8EBB7"/>
        <bgColor indexed="64"/>
      </patternFill>
    </fill>
    <fill>
      <patternFill patternType="solid">
        <fgColor theme="6"/>
        <bgColor indexed="64"/>
      </patternFill>
    </fill>
    <fill>
      <patternFill patternType="solid">
        <fgColor theme="5"/>
        <bgColor indexed="64"/>
      </patternFill>
    </fill>
    <fill>
      <patternFill patternType="solid">
        <fgColor theme="3" tint="0.59999389629810485"/>
        <bgColor indexed="64"/>
      </patternFill>
    </fill>
  </fills>
  <borders count="4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bottom style="thin">
        <color indexed="8"/>
      </bottom>
      <diagonal/>
    </border>
    <border>
      <left/>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thin">
        <color indexed="8"/>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448">
    <xf numFmtId="0" fontId="0" fillId="0" borderId="0" xfId="0"/>
    <xf numFmtId="0" fontId="6" fillId="0" borderId="0" xfId="0" applyFont="1"/>
    <xf numFmtId="0" fontId="4" fillId="0" borderId="0" xfId="0" applyFont="1" applyAlignment="1" applyProtection="1">
      <alignment horizontal="center" vertical="center"/>
      <protection hidden="1"/>
    </xf>
    <xf numFmtId="1" fontId="4" fillId="0" borderId="0" xfId="0" applyNumberFormat="1" applyFont="1" applyAlignment="1" applyProtection="1">
      <alignment horizontal="center" vertical="center"/>
      <protection hidden="1"/>
    </xf>
    <xf numFmtId="0" fontId="4" fillId="0" borderId="0" xfId="0" applyFont="1" applyBorder="1" applyAlignment="1" applyProtection="1">
      <alignment horizontal="center" vertical="center" wrapText="1"/>
      <protection hidden="1"/>
    </xf>
    <xf numFmtId="0" fontId="4" fillId="0" borderId="0" xfId="0" applyFont="1" applyProtection="1">
      <protection hidden="1"/>
    </xf>
    <xf numFmtId="0" fontId="4" fillId="0" borderId="0" xfId="0" applyFont="1"/>
    <xf numFmtId="2" fontId="5" fillId="0" borderId="0" xfId="0" applyNumberFormat="1" applyFont="1" applyBorder="1" applyAlignment="1" applyProtection="1">
      <alignment horizontal="center" vertical="center" wrapText="1"/>
      <protection hidden="1"/>
    </xf>
    <xf numFmtId="2" fontId="4" fillId="0" borderId="0" xfId="0" applyNumberFormat="1" applyFont="1" applyBorder="1" applyAlignment="1" applyProtection="1">
      <alignment horizontal="center" vertical="center" wrapText="1"/>
      <protection hidden="1"/>
    </xf>
    <xf numFmtId="0" fontId="4" fillId="0" borderId="0" xfId="0" quotePrefix="1" applyFont="1" applyBorder="1" applyProtection="1">
      <protection hidden="1"/>
    </xf>
    <xf numFmtId="0" fontId="4" fillId="0" borderId="0" xfId="0" applyFont="1" applyBorder="1" applyProtection="1">
      <protection hidden="1"/>
    </xf>
    <xf numFmtId="0" fontId="0" fillId="0" borderId="1" xfId="0" applyBorder="1" applyAlignment="1">
      <alignment wrapText="1"/>
    </xf>
    <xf numFmtId="0" fontId="6" fillId="0" borderId="1" xfId="0" applyFont="1" applyBorder="1" applyAlignment="1">
      <alignment wrapText="1"/>
    </xf>
    <xf numFmtId="0" fontId="0" fillId="0" borderId="2" xfId="0" applyBorder="1"/>
    <xf numFmtId="0" fontId="0" fillId="0" borderId="3" xfId="0" applyBorder="1"/>
    <xf numFmtId="0" fontId="3" fillId="0" borderId="1" xfId="0" applyFont="1" applyBorder="1" applyAlignment="1">
      <alignment wrapText="1"/>
    </xf>
    <xf numFmtId="0" fontId="3" fillId="0" borderId="0" xfId="0" applyFont="1" applyBorder="1" applyAlignment="1">
      <alignment wrapText="1"/>
    </xf>
    <xf numFmtId="0" fontId="4" fillId="0" borderId="0" xfId="0" applyFont="1" applyAlignment="1" applyProtection="1">
      <alignment horizontal="left" vertical="center"/>
      <protection hidden="1"/>
    </xf>
    <xf numFmtId="0" fontId="0" fillId="0" borderId="0" xfId="0" applyBorder="1" applyAlignment="1">
      <alignment wrapText="1"/>
    </xf>
    <xf numFmtId="0" fontId="0" fillId="0" borderId="2" xfId="0" applyBorder="1" applyAlignment="1">
      <alignment horizont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0" fillId="0" borderId="0" xfId="0" applyBorder="1"/>
    <xf numFmtId="0" fontId="11" fillId="0" borderId="2" xfId="0" applyFont="1" applyBorder="1" applyAlignment="1">
      <alignment wrapText="1"/>
    </xf>
    <xf numFmtId="0" fontId="11" fillId="0" borderId="2" xfId="0" quotePrefix="1"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0" xfId="0" applyFont="1" applyBorder="1" applyAlignment="1">
      <alignment wrapText="1"/>
    </xf>
    <xf numFmtId="0" fontId="9" fillId="0" borderId="0" xfId="0" applyFont="1" applyBorder="1" applyAlignment="1">
      <alignment wrapText="1"/>
    </xf>
    <xf numFmtId="0" fontId="11" fillId="0" borderId="2" xfId="0" quotePrefix="1"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8" fillId="0" borderId="1" xfId="0" applyFont="1" applyBorder="1" applyAlignment="1">
      <alignment wrapText="1"/>
    </xf>
    <xf numFmtId="0" fontId="11" fillId="0" borderId="0" xfId="0" applyFont="1" applyAlignment="1"/>
    <xf numFmtId="0" fontId="0" fillId="0" borderId="0" xfId="0" applyAlignment="1">
      <alignment horizontal="center" vertical="center" wrapText="1"/>
    </xf>
    <xf numFmtId="0" fontId="0" fillId="0" borderId="0" xfId="0" applyFill="1" applyBorder="1" applyAlignment="1">
      <alignment wrapText="1"/>
    </xf>
    <xf numFmtId="0" fontId="3" fillId="0" borderId="5" xfId="0" applyFont="1" applyBorder="1" applyAlignment="1">
      <alignment wrapText="1"/>
    </xf>
    <xf numFmtId="0" fontId="11" fillId="0" borderId="0" xfId="0" applyFont="1" applyBorder="1"/>
    <xf numFmtId="0" fontId="0" fillId="0" borderId="0" xfId="0" applyAlignment="1">
      <alignment horizontal="left"/>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10" fillId="0" borderId="0" xfId="0" applyFont="1" applyAlignment="1">
      <alignment wrapText="1"/>
    </xf>
    <xf numFmtId="0" fontId="14" fillId="0" borderId="2" xfId="0" applyFont="1" applyBorder="1" applyAlignment="1">
      <alignment horizontal="center" vertical="center" wrapText="1"/>
    </xf>
    <xf numFmtId="0" fontId="4" fillId="0" borderId="0" xfId="0" applyFont="1" applyAlignment="1" applyProtection="1">
      <alignment vertical="center"/>
      <protection hidden="1"/>
    </xf>
    <xf numFmtId="0" fontId="0" fillId="0" borderId="0" xfId="0" applyBorder="1" applyAlignment="1">
      <alignment horizontal="center" vertical="center"/>
    </xf>
    <xf numFmtId="2" fontId="6" fillId="0" borderId="0" xfId="0" applyNumberFormat="1" applyFont="1" applyBorder="1" applyAlignment="1">
      <alignment horizontal="center" vertical="center"/>
    </xf>
    <xf numFmtId="0" fontId="0" fillId="0" borderId="0" xfId="0" applyFill="1" applyBorder="1" applyAlignment="1">
      <alignment horizontal="center" vertical="center"/>
    </xf>
    <xf numFmtId="0" fontId="11" fillId="0" borderId="0" xfId="0" applyFont="1"/>
    <xf numFmtId="0" fontId="11" fillId="0" borderId="0" xfId="0" applyFont="1" applyBorder="1" applyAlignment="1">
      <alignment wrapText="1"/>
    </xf>
    <xf numFmtId="0" fontId="12" fillId="0" borderId="0" xfId="0" applyFont="1" applyBorder="1" applyAlignment="1">
      <alignment wrapText="1"/>
    </xf>
    <xf numFmtId="0" fontId="11" fillId="0" borderId="0" xfId="0" applyFont="1" applyFill="1" applyBorder="1" applyAlignment="1">
      <alignment wrapText="1"/>
    </xf>
    <xf numFmtId="0" fontId="4" fillId="0" borderId="0" xfId="0" applyFont="1" applyAlignment="1">
      <alignment horizontal="center"/>
    </xf>
    <xf numFmtId="0" fontId="11" fillId="0" borderId="6" xfId="0" applyFont="1" applyBorder="1" applyAlignment="1">
      <alignment horizontal="center" vertical="center" wrapText="1"/>
    </xf>
    <xf numFmtId="0" fontId="11" fillId="0" borderId="4" xfId="0" applyFont="1" applyBorder="1" applyAlignment="1">
      <alignment horizontal="center" wrapText="1"/>
    </xf>
    <xf numFmtId="0" fontId="4" fillId="0" borderId="0" xfId="0" applyNumberFormat="1"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1" fillId="0" borderId="0" xfId="0" applyFont="1" applyFill="1" applyBorder="1" applyAlignment="1">
      <alignment horizontal="center" vertical="center"/>
    </xf>
    <xf numFmtId="0" fontId="0" fillId="0" borderId="0" xfId="0" applyAlignment="1">
      <alignment wrapText="1"/>
    </xf>
    <xf numFmtId="0" fontId="0" fillId="0" borderId="0" xfId="0" applyFill="1"/>
    <xf numFmtId="0" fontId="0" fillId="0" borderId="0" xfId="0" applyFill="1" applyBorder="1"/>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6" fillId="0" borderId="0" xfId="0" applyFont="1" applyAlignment="1">
      <alignment horizontal="center" vertical="center" wrapText="1"/>
    </xf>
    <xf numFmtId="0" fontId="7" fillId="0" borderId="0" xfId="0" applyFont="1"/>
    <xf numFmtId="0" fontId="10" fillId="0" borderId="0" xfId="0" applyFont="1" applyBorder="1" applyAlignment="1" applyProtection="1">
      <alignment horizontal="center" vertical="center" wrapText="1"/>
      <protection hidden="1"/>
    </xf>
    <xf numFmtId="0" fontId="11" fillId="0" borderId="4" xfId="0" applyFont="1" applyBorder="1" applyAlignment="1">
      <alignment horizontal="center" vertical="center"/>
    </xf>
    <xf numFmtId="0" fontId="11" fillId="0" borderId="4" xfId="0" quotePrefix="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0" fillId="0" borderId="0" xfId="0" applyFont="1" applyBorder="1" applyAlignment="1">
      <alignment wrapText="1"/>
    </xf>
    <xf numFmtId="0" fontId="8" fillId="0" borderId="6" xfId="0" applyFont="1" applyBorder="1"/>
    <xf numFmtId="0" fontId="0" fillId="0" borderId="10" xfId="0" applyBorder="1" applyAlignment="1">
      <alignment wrapText="1"/>
    </xf>
    <xf numFmtId="0" fontId="6" fillId="0" borderId="0" xfId="0" applyFont="1" applyBorder="1" applyAlignment="1">
      <alignment horizontal="center" wrapText="1"/>
    </xf>
    <xf numFmtId="0" fontId="4" fillId="0" borderId="2" xfId="0" applyFont="1" applyFill="1" applyBorder="1" applyAlignment="1" applyProtection="1">
      <alignment horizontal="left" vertical="center" wrapText="1"/>
    </xf>
    <xf numFmtId="0" fontId="10" fillId="0" borderId="11" xfId="0" applyFont="1" applyBorder="1" applyAlignment="1">
      <alignment horizontal="center" vertical="center" wrapText="1"/>
    </xf>
    <xf numFmtId="0" fontId="6" fillId="0" borderId="1" xfId="0" applyFont="1" applyBorder="1" applyAlignment="1">
      <alignment horizontal="center" wrapText="1"/>
    </xf>
    <xf numFmtId="0" fontId="0" fillId="0" borderId="0" xfId="0" applyAlignment="1">
      <alignment horizontal="center"/>
    </xf>
    <xf numFmtId="0" fontId="3" fillId="0" borderId="1" xfId="0" applyFont="1"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12" xfId="0" applyBorder="1" applyAlignment="1">
      <alignment horizontal="center" vertical="top" wrapText="1"/>
    </xf>
    <xf numFmtId="0" fontId="0" fillId="0" borderId="10" xfId="0" applyBorder="1" applyAlignment="1">
      <alignment horizontal="center" vertical="top" wrapText="1"/>
    </xf>
    <xf numFmtId="0" fontId="0" fillId="0" borderId="13" xfId="0" applyBorder="1" applyAlignment="1">
      <alignment vertical="top" wrapText="1"/>
    </xf>
    <xf numFmtId="0" fontId="0" fillId="0" borderId="13" xfId="0" applyBorder="1" applyAlignment="1">
      <alignment horizontal="center" vertical="top" wrapText="1"/>
    </xf>
    <xf numFmtId="0" fontId="0" fillId="0" borderId="13" xfId="0" applyBorder="1" applyAlignment="1">
      <alignment horizontal="center" vertical="top"/>
    </xf>
    <xf numFmtId="0" fontId="3" fillId="0" borderId="14" xfId="0" applyFont="1" applyBorder="1" applyAlignment="1">
      <alignment vertical="top" wrapText="1"/>
    </xf>
    <xf numFmtId="0" fontId="3" fillId="0" borderId="10" xfId="0" applyFont="1" applyBorder="1" applyAlignment="1">
      <alignment vertical="top" wrapText="1"/>
    </xf>
    <xf numFmtId="0" fontId="18" fillId="0" borderId="0" xfId="0" applyFont="1"/>
    <xf numFmtId="0" fontId="6" fillId="0" borderId="2" xfId="0" applyFont="1" applyBorder="1"/>
    <xf numFmtId="0" fontId="6" fillId="0" borderId="2" xfId="0" applyFont="1" applyBorder="1" applyAlignment="1">
      <alignment horizontal="center"/>
    </xf>
    <xf numFmtId="0" fontId="6" fillId="0" borderId="2" xfId="0" applyFont="1" applyBorder="1" applyAlignment="1">
      <alignment horizontal="center" wrapText="1"/>
    </xf>
    <xf numFmtId="0" fontId="6"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12" xfId="0" applyFont="1" applyBorder="1" applyAlignment="1">
      <alignment horizontal="center" vertical="top" wrapText="1"/>
    </xf>
    <xf numFmtId="0" fontId="3" fillId="0" borderId="2" xfId="0" applyFont="1" applyBorder="1" applyAlignment="1">
      <alignment horizontal="center" vertical="top" wrapText="1"/>
    </xf>
    <xf numFmtId="0" fontId="3" fillId="0" borderId="15" xfId="0" applyFont="1" applyBorder="1" applyAlignment="1">
      <alignment horizontal="center" vertical="top" wrapText="1"/>
    </xf>
    <xf numFmtId="0" fontId="0" fillId="0" borderId="3" xfId="0" applyBorder="1" applyAlignment="1">
      <alignment horizontal="center"/>
    </xf>
    <xf numFmtId="0" fontId="0" fillId="0" borderId="16" xfId="0" applyBorder="1" applyAlignment="1">
      <alignment horizontal="center"/>
    </xf>
    <xf numFmtId="0" fontId="0" fillId="0" borderId="16" xfId="0" applyBorder="1"/>
    <xf numFmtId="165" fontId="0" fillId="0" borderId="4" xfId="0" applyNumberFormat="1" applyFont="1" applyBorder="1" applyAlignment="1">
      <alignment horizontal="center" vertical="top"/>
    </xf>
    <xf numFmtId="165" fontId="0" fillId="0" borderId="2" xfId="0" applyNumberFormat="1" applyFont="1" applyBorder="1" applyAlignment="1">
      <alignment horizontal="center" vertical="top"/>
    </xf>
    <xf numFmtId="165" fontId="0" fillId="0" borderId="3" xfId="0" applyNumberFormat="1" applyFont="1" applyBorder="1" applyAlignment="1">
      <alignment horizontal="center" vertical="top"/>
    </xf>
    <xf numFmtId="165" fontId="0" fillId="0" borderId="2" xfId="0" applyNumberFormat="1" applyBorder="1" applyAlignment="1">
      <alignment horizontal="center"/>
    </xf>
    <xf numFmtId="165" fontId="0" fillId="0" borderId="3" xfId="0" applyNumberFormat="1" applyBorder="1" applyAlignment="1">
      <alignment horizontal="center"/>
    </xf>
    <xf numFmtId="165" fontId="18" fillId="0" borderId="16" xfId="0" applyNumberFormat="1" applyFont="1" applyBorder="1" applyAlignment="1">
      <alignment horizontal="center"/>
    </xf>
    <xf numFmtId="0" fontId="14" fillId="0" borderId="17" xfId="0" applyNumberFormat="1" applyFont="1" applyBorder="1" applyAlignment="1" applyProtection="1">
      <alignment horizontal="center" vertical="center" wrapText="1"/>
      <protection locked="0"/>
    </xf>
    <xf numFmtId="49" fontId="14" fillId="0" borderId="18"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center" vertical="center" wrapText="1"/>
      <protection locked="0"/>
    </xf>
    <xf numFmtId="1" fontId="14" fillId="0" borderId="18" xfId="0" applyNumberFormat="1" applyFont="1" applyBorder="1" applyAlignment="1" applyProtection="1">
      <alignment horizontal="center" vertical="center" wrapText="1"/>
      <protection locked="0"/>
    </xf>
    <xf numFmtId="0" fontId="14" fillId="0" borderId="7" xfId="0" applyNumberFormat="1" applyFont="1" applyBorder="1" applyAlignment="1" applyProtection="1">
      <alignment horizontal="center" vertical="center" wrapText="1"/>
      <protection locked="0"/>
    </xf>
    <xf numFmtId="49" fontId="14" fillId="0" borderId="4"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1" fontId="14" fillId="0" borderId="2" xfId="0" applyNumberFormat="1" applyFont="1" applyBorder="1" applyAlignment="1" applyProtection="1">
      <alignment horizontal="center" vertical="center" wrapText="1"/>
      <protection locked="0"/>
    </xf>
    <xf numFmtId="1" fontId="14" fillId="0" borderId="4" xfId="0" applyNumberFormat="1" applyFont="1" applyBorder="1" applyAlignment="1" applyProtection="1">
      <alignment horizontal="center" vertical="center" wrapText="1"/>
      <protection locked="0"/>
    </xf>
    <xf numFmtId="0" fontId="14" fillId="0" borderId="19" xfId="0" applyNumberFormat="1" applyFont="1" applyBorder="1" applyAlignment="1" applyProtection="1">
      <alignment horizontal="center" vertical="center" wrapText="1"/>
      <protection locked="0"/>
    </xf>
    <xf numFmtId="0" fontId="14" fillId="0" borderId="6" xfId="0" applyFont="1" applyBorder="1" applyAlignment="1" applyProtection="1">
      <alignment horizontal="left" vertical="center" wrapText="1"/>
      <protection locked="0"/>
    </xf>
    <xf numFmtId="0" fontId="14" fillId="0" borderId="6" xfId="0" applyFont="1" applyBorder="1" applyAlignment="1" applyProtection="1">
      <alignment horizontal="center" vertical="center" wrapText="1"/>
      <protection locked="0"/>
    </xf>
    <xf numFmtId="1" fontId="14" fillId="0" borderId="6" xfId="0" applyNumberFormat="1" applyFont="1" applyBorder="1" applyAlignment="1" applyProtection="1">
      <alignment horizontal="center" vertical="center" wrapText="1"/>
      <protection locked="0"/>
    </xf>
    <xf numFmtId="1" fontId="14" fillId="0" borderId="20" xfId="0" applyNumberFormat="1" applyFont="1" applyBorder="1" applyAlignment="1" applyProtection="1">
      <alignment horizontal="center" vertical="center" wrapText="1"/>
      <protection locked="0"/>
    </xf>
    <xf numFmtId="0" fontId="20" fillId="0" borderId="0" xfId="0" applyFont="1"/>
    <xf numFmtId="0" fontId="14" fillId="0" borderId="4" xfId="0" applyFont="1" applyBorder="1" applyAlignment="1" applyProtection="1">
      <alignment horizontal="left" vertical="center" wrapText="1"/>
      <protection locked="0"/>
    </xf>
    <xf numFmtId="0" fontId="14" fillId="0" borderId="9" xfId="0" applyNumberFormat="1" applyFont="1" applyBorder="1" applyAlignment="1" applyProtection="1">
      <alignment horizontal="center" vertical="center" wrapText="1"/>
      <protection locked="0"/>
    </xf>
    <xf numFmtId="0" fontId="17" fillId="0" borderId="21" xfId="0" applyFont="1" applyBorder="1"/>
    <xf numFmtId="165" fontId="17" fillId="0" borderId="22" xfId="0" applyNumberFormat="1" applyFont="1" applyBorder="1" applyAlignment="1">
      <alignment horizontal="center"/>
    </xf>
    <xf numFmtId="0" fontId="3" fillId="0" borderId="7" xfId="0" applyNumberFormat="1" applyFont="1" applyBorder="1" applyAlignment="1" applyProtection="1">
      <alignment horizontal="center" vertical="center" wrapText="1"/>
      <protection locked="0"/>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xf numFmtId="1" fontId="3" fillId="0" borderId="4" xfId="0" applyNumberFormat="1" applyFont="1" applyBorder="1" applyAlignment="1">
      <alignment horizontal="center" vertical="center" wrapText="1"/>
    </xf>
    <xf numFmtId="0" fontId="3" fillId="0" borderId="8" xfId="0" applyNumberFormat="1" applyFont="1" applyBorder="1" applyAlignment="1" applyProtection="1">
      <alignment horizontal="center" vertical="center" wrapText="1"/>
      <protection locked="0"/>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49" fontId="3" fillId="0" borderId="2" xfId="0" applyNumberFormat="1"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9"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1" fontId="3" fillId="0" borderId="6" xfId="0" applyNumberFormat="1" applyFont="1" applyBorder="1" applyAlignment="1" applyProtection="1">
      <alignment horizontal="center" vertical="center" wrapText="1"/>
      <protection locked="0"/>
    </xf>
    <xf numFmtId="0" fontId="3" fillId="0" borderId="0" xfId="0" quotePrefix="1" applyFont="1" applyBorder="1" applyProtection="1">
      <protection hidden="1"/>
    </xf>
    <xf numFmtId="0" fontId="14" fillId="0" borderId="4" xfId="0" applyFont="1" applyBorder="1" applyAlignment="1">
      <alignment horizontal="center" vertical="center" wrapText="1"/>
    </xf>
    <xf numFmtId="49" fontId="14" fillId="0" borderId="4" xfId="0" applyNumberFormat="1" applyFont="1" applyBorder="1" applyAlignment="1" applyProtection="1">
      <alignment horizontal="center" vertical="center" wrapText="1"/>
      <protection locked="0"/>
    </xf>
    <xf numFmtId="0" fontId="14" fillId="0" borderId="4" xfId="0" applyFont="1" applyBorder="1" applyAlignment="1">
      <alignment horizontal="center" wrapText="1"/>
    </xf>
    <xf numFmtId="49" fontId="14" fillId="0" borderId="2" xfId="0" applyNumberFormat="1" applyFont="1" applyBorder="1" applyAlignment="1" applyProtection="1">
      <alignment horizontal="center" vertical="center" wrapText="1"/>
      <protection locked="0"/>
    </xf>
    <xf numFmtId="165" fontId="6" fillId="0" borderId="22" xfId="0" quotePrefix="1" applyNumberFormat="1" applyFont="1" applyBorder="1" applyAlignment="1" applyProtection="1">
      <alignment horizontal="center"/>
      <protection hidden="1"/>
    </xf>
    <xf numFmtId="0" fontId="16" fillId="0" borderId="2" xfId="1" applyFont="1" applyBorder="1" applyAlignment="1" applyProtection="1">
      <alignment horizontal="center" vertical="center" wrapText="1"/>
    </xf>
    <xf numFmtId="49" fontId="14" fillId="0" borderId="18" xfId="0" applyNumberFormat="1" applyFont="1" applyBorder="1" applyAlignment="1">
      <alignment horizontal="center" vertical="center" wrapText="1"/>
    </xf>
    <xf numFmtId="1" fontId="14" fillId="0" borderId="18" xfId="0" applyNumberFormat="1" applyFont="1" applyBorder="1" applyAlignment="1">
      <alignment horizontal="center" vertical="center" wrapText="1"/>
    </xf>
    <xf numFmtId="0" fontId="14" fillId="0" borderId="18" xfId="0" applyNumberFormat="1" applyFont="1" applyBorder="1" applyAlignment="1">
      <alignment horizontal="center" vertical="center" wrapText="1"/>
    </xf>
    <xf numFmtId="2" fontId="17" fillId="0" borderId="23" xfId="0" applyNumberFormat="1" applyFont="1" applyBorder="1" applyAlignment="1">
      <alignment horizontal="center" vertical="center" wrapText="1"/>
    </xf>
    <xf numFmtId="49" fontId="14" fillId="0" borderId="7" xfId="0" applyNumberFormat="1"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49" fontId="14" fillId="0" borderId="9" xfId="0" applyNumberFormat="1" applyFont="1" applyBorder="1" applyAlignment="1" applyProtection="1">
      <alignment horizontal="center" vertical="center" wrapText="1"/>
      <protection locked="0"/>
    </xf>
    <xf numFmtId="49" fontId="14" fillId="0" borderId="6" xfId="0" applyNumberFormat="1" applyFont="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6" fillId="0" borderId="0" xfId="0" applyFont="1" applyBorder="1" applyAlignment="1">
      <alignment horizontal="center"/>
    </xf>
    <xf numFmtId="1" fontId="14" fillId="0" borderId="2"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1" fontId="14" fillId="0" borderId="25" xfId="0" applyNumberFormat="1" applyFont="1" applyBorder="1" applyAlignment="1">
      <alignment horizontal="center" vertical="center" wrapText="1"/>
    </xf>
    <xf numFmtId="0" fontId="14" fillId="0" borderId="26" xfId="0" applyFont="1" applyBorder="1" applyAlignment="1" applyProtection="1">
      <alignment horizontal="center" vertical="center" wrapText="1"/>
      <protection hidden="1"/>
    </xf>
    <xf numFmtId="0" fontId="6" fillId="0" borderId="21" xfId="0" applyFont="1" applyBorder="1"/>
    <xf numFmtId="165" fontId="6" fillId="0" borderId="22" xfId="0" applyNumberFormat="1" applyFont="1" applyBorder="1" applyAlignment="1">
      <alignment horizont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8" xfId="0"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 xfId="0" applyNumberFormat="1" applyFont="1" applyBorder="1" applyAlignment="1" applyProtection="1">
      <alignment horizontal="left" vertical="center" wrapText="1"/>
      <protection locked="0"/>
    </xf>
    <xf numFmtId="49" fontId="14" fillId="0" borderId="2" xfId="0" applyNumberFormat="1" applyFont="1" applyBorder="1" applyAlignment="1">
      <alignment horizontal="center" vertical="center" wrapText="1"/>
    </xf>
    <xf numFmtId="0" fontId="14" fillId="0" borderId="8" xfId="0" applyNumberFormat="1" applyFont="1" applyBorder="1" applyAlignment="1" applyProtection="1">
      <alignment horizontal="center" vertical="center" wrapText="1"/>
      <protection locked="0"/>
    </xf>
    <xf numFmtId="0" fontId="14" fillId="0" borderId="9" xfId="0" applyNumberFormat="1" applyFont="1" applyFill="1" applyBorder="1" applyAlignment="1" applyProtection="1">
      <alignment horizontal="center" vertical="center" wrapText="1"/>
      <protection locked="0"/>
    </xf>
    <xf numFmtId="0" fontId="14" fillId="0" borderId="6" xfId="0" applyFont="1" applyBorder="1"/>
    <xf numFmtId="0" fontId="14" fillId="0" borderId="6" xfId="0" applyFont="1" applyBorder="1" applyAlignment="1">
      <alignment horizontal="center"/>
    </xf>
    <xf numFmtId="2" fontId="14" fillId="0" borderId="27" xfId="0" applyNumberFormat="1" applyFont="1" applyBorder="1" applyAlignment="1" applyProtection="1">
      <alignment horizontal="center" vertical="center" wrapText="1"/>
      <protection hidden="1"/>
    </xf>
    <xf numFmtId="0" fontId="0" fillId="0" borderId="0" xfId="0" applyBorder="1" applyAlignment="1">
      <alignment horizontal="center"/>
    </xf>
    <xf numFmtId="0" fontId="5" fillId="0" borderId="0" xfId="0" applyFont="1" applyBorder="1" applyAlignment="1">
      <alignment horizontal="center"/>
    </xf>
    <xf numFmtId="1" fontId="14" fillId="0" borderId="17" xfId="0" applyNumberFormat="1" applyFont="1" applyBorder="1" applyAlignment="1" applyProtection="1">
      <alignment horizontal="center" vertical="center" wrapText="1"/>
      <protection locked="0"/>
    </xf>
    <xf numFmtId="1" fontId="14" fillId="0" borderId="7" xfId="0" applyNumberFormat="1" applyFont="1" applyBorder="1" applyAlignment="1" applyProtection="1">
      <alignment horizontal="center" vertical="center" wrapText="1"/>
      <protection locked="0"/>
    </xf>
    <xf numFmtId="1" fontId="14" fillId="0" borderId="19" xfId="0" applyNumberFormat="1" applyFont="1" applyBorder="1" applyAlignment="1" applyProtection="1">
      <alignment horizontal="center" vertical="center" wrapText="1"/>
      <protection locked="0"/>
    </xf>
    <xf numFmtId="49" fontId="14" fillId="0" borderId="19" xfId="0" applyNumberFormat="1" applyFont="1" applyBorder="1" applyAlignment="1" applyProtection="1">
      <alignment horizontal="center" vertical="center" wrapText="1"/>
      <protection locked="0"/>
    </xf>
    <xf numFmtId="0" fontId="14" fillId="0" borderId="28" xfId="0" applyNumberFormat="1" applyFont="1" applyBorder="1" applyAlignment="1">
      <alignment horizontal="center" vertical="center" wrapText="1"/>
    </xf>
    <xf numFmtId="49" fontId="14" fillId="0" borderId="18" xfId="0" applyNumberFormat="1" applyFont="1" applyBorder="1" applyAlignment="1">
      <alignment horizontal="left" vertical="center" wrapText="1"/>
    </xf>
    <xf numFmtId="1" fontId="14" fillId="0" borderId="29" xfId="0" applyNumberFormat="1"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Fill="1" applyBorder="1" applyAlignment="1">
      <alignment horizontal="center" vertical="center" wrapText="1"/>
    </xf>
    <xf numFmtId="2" fontId="14" fillId="0" borderId="2"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0" xfId="0" applyFont="1" applyBorder="1" applyAlignment="1">
      <alignment horizontal="center" vertical="center"/>
    </xf>
    <xf numFmtId="0" fontId="10" fillId="0" borderId="0" xfId="0" applyFont="1" applyAlignment="1" applyProtection="1">
      <alignment horizontal="center" vertical="center" wrapText="1"/>
      <protection hidden="1"/>
    </xf>
    <xf numFmtId="0" fontId="0" fillId="0" borderId="0" xfId="0"/>
    <xf numFmtId="0" fontId="10" fillId="0" borderId="0" xfId="0" applyFont="1" applyAlignment="1" applyProtection="1">
      <alignment vertical="center" wrapText="1"/>
      <protection hidden="1"/>
    </xf>
    <xf numFmtId="0" fontId="14" fillId="0" borderId="17" xfId="0" applyNumberFormat="1" applyFont="1" applyBorder="1" applyAlignment="1">
      <alignment horizontal="center" vertical="center" wrapText="1"/>
    </xf>
    <xf numFmtId="49" fontId="14" fillId="0" borderId="8" xfId="0" applyNumberFormat="1" applyFont="1" applyBorder="1" applyAlignment="1" applyProtection="1">
      <alignment horizontal="center" vertical="center" wrapText="1"/>
      <protection locked="0"/>
    </xf>
    <xf numFmtId="0" fontId="20" fillId="0" borderId="2" xfId="0" applyFont="1" applyBorder="1"/>
    <xf numFmtId="0" fontId="20" fillId="0" borderId="6" xfId="0" applyFont="1" applyBorder="1"/>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1" fontId="14" fillId="0" borderId="31" xfId="0" applyNumberFormat="1" applyFont="1" applyBorder="1" applyAlignment="1">
      <alignment horizontal="center" vertical="center" wrapText="1"/>
    </xf>
    <xf numFmtId="0" fontId="14" fillId="0" borderId="32" xfId="0" applyFont="1" applyBorder="1" applyAlignment="1" applyProtection="1">
      <alignment horizontal="center" vertical="center" wrapText="1"/>
      <protection hidden="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1" fontId="8" fillId="0" borderId="25" xfId="0" applyNumberFormat="1" applyFont="1" applyBorder="1" applyAlignment="1">
      <alignment horizontal="center" vertical="center" wrapText="1"/>
    </xf>
    <xf numFmtId="0" fontId="8" fillId="0" borderId="26" xfId="0" applyFont="1" applyBorder="1" applyAlignment="1" applyProtection="1">
      <alignment horizontal="center" vertical="center" wrapText="1"/>
      <protection hidden="1"/>
    </xf>
    <xf numFmtId="49" fontId="4" fillId="0" borderId="0" xfId="0" applyNumberFormat="1" applyFont="1" applyFill="1" applyBorder="1" applyAlignment="1">
      <alignment horizontal="center" vertical="center" wrapText="1"/>
    </xf>
    <xf numFmtId="0" fontId="3" fillId="0" borderId="7" xfId="0"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lignment horizontal="center" wrapText="1"/>
    </xf>
    <xf numFmtId="0" fontId="3" fillId="0" borderId="4" xfId="0" applyFont="1" applyBorder="1" applyAlignment="1">
      <alignment horizontal="center"/>
    </xf>
    <xf numFmtId="16" fontId="3" fillId="0" borderId="4" xfId="0" quotePrefix="1" applyNumberFormat="1" applyFont="1" applyBorder="1" applyAlignment="1">
      <alignment horizontal="center"/>
    </xf>
    <xf numFmtId="16" fontId="3" fillId="0" borderId="33" xfId="0" quotePrefix="1" applyNumberFormat="1" applyFont="1" applyBorder="1" applyAlignment="1">
      <alignment horizontal="center"/>
    </xf>
    <xf numFmtId="0" fontId="3" fillId="0" borderId="8"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34" xfId="0" quotePrefix="1" applyFont="1" applyBorder="1" applyAlignment="1">
      <alignment horizontal="center" vertical="center" wrapText="1"/>
    </xf>
    <xf numFmtId="2" fontId="6" fillId="0" borderId="2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0" fontId="3" fillId="0" borderId="9" xfId="0" applyFont="1" applyBorder="1" applyAlignment="1">
      <alignment horizontal="center" vertical="center" wrapText="1"/>
    </xf>
    <xf numFmtId="16" fontId="3" fillId="0" borderId="6" xfId="0" applyNumberFormat="1" applyFont="1" applyBorder="1" applyAlignment="1">
      <alignment horizontal="center" vertical="center" wrapText="1"/>
    </xf>
    <xf numFmtId="16" fontId="3" fillId="0" borderId="35" xfId="0" applyNumberFormat="1" applyFont="1" applyBorder="1" applyAlignment="1">
      <alignment horizontal="center" vertical="center" wrapText="1"/>
    </xf>
    <xf numFmtId="2" fontId="6" fillId="0" borderId="36"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Font="1"/>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xf>
    <xf numFmtId="0" fontId="0" fillId="0" borderId="4" xfId="0" applyFont="1" applyBorder="1" applyAlignment="1">
      <alignment horizontal="center" wrapTex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center"/>
    </xf>
    <xf numFmtId="16" fontId="3" fillId="0" borderId="2" xfId="0" applyNumberFormat="1" applyFont="1" applyBorder="1" applyAlignment="1">
      <alignment horizontal="center"/>
    </xf>
    <xf numFmtId="0" fontId="0" fillId="0" borderId="2" xfId="0" applyFont="1" applyBorder="1" applyAlignment="1">
      <alignment horizontal="center" wrapText="1"/>
    </xf>
    <xf numFmtId="16" fontId="3" fillId="0" borderId="2" xfId="0" quotePrefix="1" applyNumberFormat="1" applyFont="1" applyBorder="1" applyAlignment="1">
      <alignment horizontal="center" vertical="center" wrapText="1"/>
    </xf>
    <xf numFmtId="0" fontId="3" fillId="0" borderId="9" xfId="0" applyFont="1" applyBorder="1" applyAlignment="1">
      <alignment horizontal="center" vertical="center"/>
    </xf>
    <xf numFmtId="0" fontId="8"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quotePrefix="1" applyFont="1" applyBorder="1" applyAlignment="1">
      <alignment horizontal="center" vertical="center" wrapText="1"/>
    </xf>
    <xf numFmtId="0" fontId="0" fillId="0" borderId="0" xfId="0" applyFont="1" applyFill="1" applyBorder="1" applyAlignment="1">
      <alignment wrapText="1"/>
    </xf>
    <xf numFmtId="0" fontId="11" fillId="0" borderId="24" xfId="0" applyFont="1" applyBorder="1" applyAlignment="1" applyProtection="1">
      <alignment horizontal="center" vertical="center" wrapText="1"/>
      <protection hidden="1"/>
    </xf>
    <xf numFmtId="0" fontId="11" fillId="0" borderId="25" xfId="0" applyFont="1" applyBorder="1" applyAlignment="1" applyProtection="1">
      <alignment horizontal="center" vertical="center"/>
      <protection hidden="1"/>
    </xf>
    <xf numFmtId="0" fontId="11" fillId="0" borderId="25" xfId="0" applyFont="1" applyBorder="1" applyAlignment="1" applyProtection="1">
      <alignment horizontal="center" vertical="center" wrapText="1"/>
      <protection hidden="1"/>
    </xf>
    <xf numFmtId="0" fontId="3" fillId="0" borderId="25" xfId="0" applyFont="1" applyBorder="1" applyAlignment="1" applyProtection="1">
      <alignment horizontal="center" vertical="center" wrapText="1"/>
      <protection hidden="1"/>
    </xf>
    <xf numFmtId="0" fontId="0" fillId="0" borderId="10" xfId="0" applyBorder="1" applyAlignment="1">
      <alignment horizontal="center" vertical="top" wrapText="1"/>
    </xf>
    <xf numFmtId="0" fontId="3" fillId="0" borderId="8" xfId="0" applyFont="1" applyBorder="1" applyAlignment="1">
      <alignment horizontal="center"/>
    </xf>
    <xf numFmtId="0" fontId="0" fillId="0" borderId="8"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Fill="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14" fillId="0" borderId="18" xfId="0" applyFont="1" applyBorder="1" applyAlignment="1">
      <alignment horizontal="center" vertical="center"/>
    </xf>
    <xf numFmtId="0" fontId="14" fillId="0" borderId="8" xfId="0" applyNumberFormat="1" applyFont="1" applyBorder="1" applyAlignment="1">
      <alignment horizontal="center" vertical="center" wrapText="1"/>
    </xf>
    <xf numFmtId="0" fontId="14" fillId="0" borderId="9" xfId="0" applyNumberFormat="1" applyFont="1" applyBorder="1" applyAlignment="1">
      <alignment horizontal="center" vertical="center" wrapText="1"/>
    </xf>
    <xf numFmtId="0" fontId="14" fillId="0" borderId="0" xfId="0" applyFont="1" applyFill="1" applyBorder="1" applyAlignment="1">
      <alignment horizontal="center" vertical="center" wrapText="1"/>
    </xf>
    <xf numFmtId="165" fontId="17" fillId="0" borderId="22" xfId="0" applyNumberFormat="1" applyFont="1" applyBorder="1" applyAlignment="1">
      <alignment horizontal="center" vertical="center"/>
    </xf>
    <xf numFmtId="0" fontId="3" fillId="0" borderId="2" xfId="0" applyFont="1" applyBorder="1" applyAlignment="1">
      <alignment horizontal="left"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0" fillId="0" borderId="0" xfId="0" applyFont="1" applyBorder="1"/>
    <xf numFmtId="0" fontId="8" fillId="0" borderId="9" xfId="0" applyFont="1" applyBorder="1" applyAlignment="1">
      <alignment horizontal="center"/>
    </xf>
    <xf numFmtId="0" fontId="0"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quotePrefix="1" applyFont="1" applyBorder="1" applyAlignment="1">
      <alignment horizontal="center"/>
    </xf>
    <xf numFmtId="0" fontId="3" fillId="0" borderId="2" xfId="0" applyFont="1" applyBorder="1"/>
    <xf numFmtId="0" fontId="3" fillId="0" borderId="17" xfId="0" applyFont="1" applyBorder="1" applyAlignment="1">
      <alignment horizontal="center"/>
    </xf>
    <xf numFmtId="0" fontId="3" fillId="0" borderId="18" xfId="0" applyFont="1" applyBorder="1" applyAlignment="1"/>
    <xf numFmtId="0" fontId="3" fillId="0" borderId="27" xfId="0" applyFont="1" applyBorder="1" applyAlignment="1"/>
    <xf numFmtId="0" fontId="3" fillId="0" borderId="9" xfId="0" applyFont="1" applyBorder="1" applyAlignment="1">
      <alignment horizontal="center"/>
    </xf>
    <xf numFmtId="0" fontId="3" fillId="0" borderId="7" xfId="0" applyFont="1" applyBorder="1" applyAlignment="1">
      <alignment horizontal="center" vertical="center" wrapText="1"/>
    </xf>
    <xf numFmtId="0" fontId="3" fillId="0" borderId="4" xfId="0" quotePrefix="1" applyFont="1" applyBorder="1" applyAlignment="1">
      <alignment horizontal="center"/>
    </xf>
    <xf numFmtId="0" fontId="3" fillId="0" borderId="4" xfId="0" applyFont="1" applyBorder="1" applyAlignment="1">
      <alignment horizontal="left"/>
    </xf>
    <xf numFmtId="0" fontId="3" fillId="0" borderId="2" xfId="0" applyFont="1" applyBorder="1" applyAlignment="1">
      <alignment horizontal="left"/>
    </xf>
    <xf numFmtId="0" fontId="3" fillId="0" borderId="37" xfId="0" applyFont="1" applyBorder="1" applyAlignment="1">
      <alignment horizontal="center" vertical="center" wrapText="1"/>
    </xf>
    <xf numFmtId="0" fontId="3" fillId="0" borderId="6" xfId="0" applyFont="1" applyBorder="1" applyAlignment="1">
      <alignment horizontal="left" vertical="center"/>
    </xf>
    <xf numFmtId="0" fontId="14" fillId="0" borderId="0" xfId="0" applyFont="1" applyAlignment="1" applyProtection="1">
      <alignment vertical="center"/>
      <protection hidden="1"/>
    </xf>
    <xf numFmtId="0" fontId="14" fillId="0" borderId="0" xfId="0" applyFont="1" applyAlignment="1" applyProtection="1">
      <alignment horizontal="left" vertical="center"/>
      <protection hidden="1"/>
    </xf>
    <xf numFmtId="0" fontId="20" fillId="0" borderId="0" xfId="0" applyFont="1" applyAlignment="1"/>
    <xf numFmtId="0" fontId="14" fillId="0" borderId="0" xfId="0" applyFont="1" applyAlignment="1"/>
    <xf numFmtId="0" fontId="14" fillId="0" borderId="0" xfId="0" applyFont="1"/>
    <xf numFmtId="0" fontId="0" fillId="0" borderId="0" xfId="0" applyFill="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0" borderId="4" xfId="0" applyBorder="1"/>
    <xf numFmtId="0" fontId="0" fillId="0" borderId="0" xfId="0" applyAlignment="1">
      <alignment vertical="top" wrapText="1"/>
    </xf>
    <xf numFmtId="0" fontId="3" fillId="0" borderId="2" xfId="0" applyFont="1" applyBorder="1" applyAlignment="1">
      <alignment wrapText="1"/>
    </xf>
    <xf numFmtId="0" fontId="0" fillId="0" borderId="2" xfId="0" applyFont="1" applyBorder="1" applyAlignment="1">
      <alignment wrapText="1"/>
    </xf>
    <xf numFmtId="0" fontId="3" fillId="0" borderId="18" xfId="0" applyFont="1" applyBorder="1" applyAlignment="1">
      <alignment wrapText="1"/>
    </xf>
    <xf numFmtId="0" fontId="3" fillId="0" borderId="18" xfId="0" applyFont="1" applyBorder="1" applyAlignment="1">
      <alignment horizontal="center"/>
    </xf>
    <xf numFmtId="0" fontId="0" fillId="0" borderId="6" xfId="0" applyFont="1" applyBorder="1" applyAlignment="1">
      <alignment wrapText="1"/>
    </xf>
    <xf numFmtId="165" fontId="6" fillId="0" borderId="22" xfId="0" applyNumberFormat="1" applyFont="1" applyBorder="1" applyAlignment="1">
      <alignment horizontal="center" vertical="center" wrapText="1"/>
    </xf>
    <xf numFmtId="0" fontId="6" fillId="0" borderId="38" xfId="0" applyFont="1" applyBorder="1" applyAlignment="1">
      <alignment horizontal="center"/>
    </xf>
    <xf numFmtId="0" fontId="0" fillId="0" borderId="0" xfId="0" applyFill="1" applyBorder="1" applyAlignment="1">
      <alignment horizontal="center"/>
    </xf>
    <xf numFmtId="165" fontId="10" fillId="0" borderId="22" xfId="0" applyNumberFormat="1" applyFont="1" applyBorder="1" applyAlignment="1">
      <alignment horizontal="center"/>
    </xf>
    <xf numFmtId="0" fontId="21" fillId="0" borderId="0" xfId="0" applyFont="1"/>
    <xf numFmtId="0" fontId="10" fillId="0" borderId="0" xfId="0" applyFont="1" applyBorder="1" applyAlignment="1" applyProtection="1">
      <alignment vertical="center" wrapText="1"/>
      <protection hidden="1"/>
    </xf>
    <xf numFmtId="0" fontId="3" fillId="0" borderId="2" xfId="0" applyNumberFormat="1" applyFont="1" applyBorder="1" applyAlignment="1">
      <alignment wrapText="1"/>
    </xf>
    <xf numFmtId="0" fontId="0" fillId="0" borderId="0" xfId="0" applyFont="1" applyAlignment="1">
      <alignment horizontal="right"/>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NumberFormat="1" applyFont="1" applyBorder="1" applyAlignment="1">
      <alignment wrapText="1"/>
    </xf>
    <xf numFmtId="0" fontId="3" fillId="0" borderId="6" xfId="0" applyFont="1" applyBorder="1" applyAlignment="1">
      <alignment horizontal="left" vertical="center" wrapText="1"/>
    </xf>
    <xf numFmtId="0" fontId="3" fillId="0" borderId="6" xfId="0" applyNumberFormat="1" applyFont="1" applyBorder="1" applyAlignment="1">
      <alignment wrapText="1"/>
    </xf>
    <xf numFmtId="0" fontId="14" fillId="0" borderId="39"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 xfId="0" applyFont="1" applyBorder="1" applyAlignment="1"/>
    <xf numFmtId="0" fontId="14" fillId="0" borderId="0" xfId="0" applyFont="1" applyBorder="1" applyAlignment="1">
      <alignment wrapText="1"/>
    </xf>
    <xf numFmtId="0" fontId="17" fillId="0" borderId="0" xfId="0" applyFont="1"/>
    <xf numFmtId="0" fontId="20" fillId="0" borderId="17" xfId="0" applyFont="1" applyBorder="1" applyAlignment="1">
      <alignment horizontal="center"/>
    </xf>
    <xf numFmtId="0" fontId="20" fillId="0" borderId="18" xfId="0" applyFont="1" applyBorder="1" applyAlignment="1"/>
    <xf numFmtId="0" fontId="20" fillId="0" borderId="27" xfId="0" applyFont="1" applyBorder="1" applyAlignment="1"/>
    <xf numFmtId="0" fontId="20" fillId="0" borderId="8" xfId="0" applyFont="1" applyBorder="1" applyAlignment="1">
      <alignment horizontal="center"/>
    </xf>
    <xf numFmtId="0" fontId="17" fillId="0" borderId="23" xfId="0" applyFont="1" applyBorder="1" applyAlignment="1">
      <alignment horizontal="center"/>
    </xf>
    <xf numFmtId="0" fontId="14" fillId="0" borderId="2" xfId="0" applyFont="1" applyBorder="1" applyAlignment="1">
      <alignment horizontal="left" vertical="center" wrapText="1"/>
    </xf>
    <xf numFmtId="0" fontId="17" fillId="0" borderId="23" xfId="0" applyFont="1" applyBorder="1" applyAlignment="1">
      <alignment horizontal="center" vertical="center" wrapText="1"/>
    </xf>
    <xf numFmtId="0" fontId="14" fillId="0" borderId="2" xfId="0" applyFont="1" applyFill="1" applyBorder="1" applyAlignment="1">
      <alignment horizontal="left" vertical="center" wrapText="1"/>
    </xf>
    <xf numFmtId="0" fontId="17" fillId="0" borderId="23" xfId="0" applyFont="1" applyFill="1" applyBorder="1" applyAlignment="1">
      <alignment horizontal="center" vertical="center" wrapText="1"/>
    </xf>
    <xf numFmtId="0" fontId="20" fillId="0" borderId="9" xfId="0" applyFont="1" applyBorder="1" applyAlignment="1">
      <alignment horizontal="center"/>
    </xf>
    <xf numFmtId="0" fontId="14" fillId="0" borderId="6"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7" fillId="0" borderId="36" xfId="0" applyFont="1" applyFill="1" applyBorder="1" applyAlignment="1">
      <alignment horizontal="center" vertical="center" wrapText="1"/>
    </xf>
    <xf numFmtId="17" fontId="14" fillId="0" borderId="2" xfId="0" quotePrefix="1" applyNumberFormat="1"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14" fillId="0" borderId="18" xfId="0" applyFont="1" applyBorder="1" applyAlignment="1">
      <alignment horizontal="left" vertical="center" wrapText="1"/>
    </xf>
    <xf numFmtId="14" fontId="14" fillId="0" borderId="18"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left" vertical="center" wrapText="1"/>
    </xf>
    <xf numFmtId="166" fontId="17" fillId="0" borderId="22" xfId="0" applyNumberFormat="1" applyFont="1" applyBorder="1" applyAlignment="1">
      <alignment horizontal="center"/>
    </xf>
    <xf numFmtId="49" fontId="0" fillId="0" borderId="0" xfId="0" applyNumberFormat="1"/>
    <xf numFmtId="0" fontId="19" fillId="0" borderId="0" xfId="0" applyFont="1"/>
    <xf numFmtId="0" fontId="20" fillId="0" borderId="1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4" fillId="0" borderId="40" xfId="0" applyFont="1" applyBorder="1" applyAlignment="1">
      <alignment horizontal="left" vertical="center" wrapText="1"/>
    </xf>
    <xf numFmtId="0" fontId="20" fillId="0" borderId="0" xfId="0" applyFont="1" applyBorder="1" applyAlignment="1">
      <alignment horizontal="left" vertical="center" wrapText="1"/>
    </xf>
    <xf numFmtId="165" fontId="17" fillId="0" borderId="22" xfId="0" applyNumberFormat="1" applyFont="1" applyBorder="1" applyAlignment="1">
      <alignment horizontal="center" vertical="center" wrapText="1"/>
    </xf>
    <xf numFmtId="2" fontId="8" fillId="0" borderId="27" xfId="0" applyNumberFormat="1" applyFont="1" applyBorder="1" applyAlignment="1" applyProtection="1">
      <alignment horizontal="center" vertical="center" wrapText="1"/>
      <protection hidden="1"/>
    </xf>
    <xf numFmtId="2" fontId="3" fillId="0" borderId="23" xfId="0" applyNumberFormat="1" applyFont="1" applyBorder="1" applyAlignment="1" applyProtection="1">
      <alignment horizontal="center" vertical="center" wrapText="1"/>
      <protection hidden="1"/>
    </xf>
    <xf numFmtId="2" fontId="3" fillId="0" borderId="36" xfId="0" applyNumberFormat="1" applyFont="1" applyBorder="1" applyAlignment="1" applyProtection="1">
      <alignment horizontal="center" vertical="center" wrapText="1"/>
      <protection hidden="1"/>
    </xf>
    <xf numFmtId="2" fontId="3" fillId="0" borderId="41" xfId="0" applyNumberFormat="1" applyFont="1" applyBorder="1" applyAlignment="1" applyProtection="1">
      <alignment horizontal="center" vertical="center"/>
      <protection hidden="1"/>
    </xf>
    <xf numFmtId="2" fontId="3" fillId="0" borderId="23" xfId="0" applyNumberFormat="1" applyFont="1" applyBorder="1" applyAlignment="1" applyProtection="1">
      <alignment horizontal="center" vertical="center"/>
      <protection hidden="1"/>
    </xf>
    <xf numFmtId="2" fontId="3" fillId="0" borderId="36" xfId="0" applyNumberFormat="1" applyFont="1" applyBorder="1" applyAlignment="1" applyProtection="1">
      <alignment horizontal="center" vertical="center"/>
      <protection hidden="1"/>
    </xf>
    <xf numFmtId="2" fontId="3" fillId="0" borderId="27" xfId="0" applyNumberFormat="1" applyFont="1" applyBorder="1" applyAlignment="1" applyProtection="1">
      <alignment horizontal="center" vertical="center" wrapText="1"/>
      <protection hidden="1"/>
    </xf>
    <xf numFmtId="2" fontId="3" fillId="0" borderId="23" xfId="0" applyNumberFormat="1" applyFont="1" applyBorder="1" applyAlignment="1">
      <alignment horizontal="center" vertical="center" wrapText="1"/>
    </xf>
    <xf numFmtId="2" fontId="8" fillId="0" borderId="41" xfId="0" applyNumberFormat="1" applyFont="1" applyBorder="1" applyAlignment="1" applyProtection="1">
      <alignment horizontal="center" vertical="center" wrapText="1"/>
      <protection hidden="1"/>
    </xf>
    <xf numFmtId="2" fontId="8" fillId="0" borderId="23" xfId="0" applyNumberFormat="1" applyFont="1" applyBorder="1" applyAlignment="1" applyProtection="1">
      <alignment horizontal="center" vertical="center" wrapText="1"/>
      <protection hidden="1"/>
    </xf>
    <xf numFmtId="2" fontId="3" fillId="0" borderId="27" xfId="0" applyNumberFormat="1" applyFont="1" applyBorder="1" applyAlignment="1" applyProtection="1">
      <alignment horizontal="center" vertical="center"/>
      <protection hidden="1"/>
    </xf>
    <xf numFmtId="2" fontId="3" fillId="0" borderId="36" xfId="0" applyNumberFormat="1" applyFont="1" applyBorder="1" applyAlignment="1">
      <alignment horizontal="center"/>
    </xf>
    <xf numFmtId="2" fontId="3" fillId="0" borderId="23" xfId="0" applyNumberFormat="1" applyFont="1" applyBorder="1" applyAlignment="1">
      <alignment horizontal="center" vertical="center"/>
    </xf>
    <xf numFmtId="0" fontId="0" fillId="0" borderId="23" xfId="0" applyFont="1" applyBorder="1"/>
    <xf numFmtId="0" fontId="0" fillId="0" borderId="36" xfId="0" applyFont="1" applyBorder="1"/>
    <xf numFmtId="2" fontId="3" fillId="0" borderId="27" xfId="0" applyNumberFormat="1" applyFont="1" applyBorder="1" applyAlignment="1">
      <alignment horizontal="center" vertical="center" wrapText="1"/>
    </xf>
    <xf numFmtId="2" fontId="11" fillId="0" borderId="41" xfId="0" applyNumberFormat="1" applyFont="1" applyBorder="1" applyAlignment="1">
      <alignment horizontal="center" vertical="center"/>
    </xf>
    <xf numFmtId="2" fontId="11" fillId="0" borderId="23" xfId="0" applyNumberFormat="1" applyFont="1" applyBorder="1" applyAlignment="1">
      <alignment horizontal="center" vertical="center"/>
    </xf>
    <xf numFmtId="2" fontId="11" fillId="0" borderId="23" xfId="0" applyNumberFormat="1" applyFont="1" applyBorder="1" applyAlignment="1">
      <alignment horizontal="center" vertical="center" wrapText="1"/>
    </xf>
    <xf numFmtId="2" fontId="11" fillId="0" borderId="36" xfId="0" applyNumberFormat="1" applyFont="1" applyBorder="1" applyAlignment="1">
      <alignment horizontal="center" vertical="center"/>
    </xf>
    <xf numFmtId="2" fontId="3" fillId="0" borderId="41" xfId="0" applyNumberFormat="1" applyFont="1" applyBorder="1" applyAlignment="1">
      <alignment horizontal="center"/>
    </xf>
    <xf numFmtId="2" fontId="8" fillId="0" borderId="23"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3" fillId="0" borderId="23" xfId="0" applyNumberFormat="1" applyFont="1" applyBorder="1" applyAlignment="1">
      <alignment horizontal="center"/>
    </xf>
    <xf numFmtId="2" fontId="3" fillId="0" borderId="41" xfId="0" applyNumberFormat="1" applyFont="1" applyBorder="1" applyAlignment="1">
      <alignment horizontal="center" vertical="center" wrapText="1"/>
    </xf>
    <xf numFmtId="2" fontId="3" fillId="0" borderId="27" xfId="0" applyNumberFormat="1" applyFont="1" applyBorder="1" applyAlignment="1">
      <alignment horizontal="center" vertical="center"/>
    </xf>
    <xf numFmtId="2" fontId="8" fillId="0" borderId="36" xfId="0" applyNumberFormat="1" applyFont="1" applyBorder="1" applyAlignment="1">
      <alignment horizontal="center" vertical="center" wrapText="1"/>
    </xf>
    <xf numFmtId="2" fontId="3" fillId="0" borderId="27" xfId="0" applyNumberFormat="1" applyFont="1" applyBorder="1" applyAlignment="1">
      <alignment horizontal="center"/>
    </xf>
    <xf numFmtId="2" fontId="8" fillId="0" borderId="27" xfId="0" applyNumberFormat="1" applyFont="1" applyBorder="1" applyAlignment="1">
      <alignment horizontal="center" vertical="center" wrapText="1"/>
    </xf>
    <xf numFmtId="0" fontId="0" fillId="0" borderId="27" xfId="0" applyFont="1" applyBorder="1" applyAlignment="1"/>
    <xf numFmtId="0" fontId="3" fillId="0" borderId="23" xfId="0" applyFont="1" applyBorder="1" applyAlignment="1">
      <alignment horizontal="center"/>
    </xf>
    <xf numFmtId="0" fontId="3" fillId="0" borderId="23" xfId="0" applyFont="1" applyBorder="1" applyAlignment="1">
      <alignment horizontal="center" vertical="center" wrapText="1"/>
    </xf>
    <xf numFmtId="0" fontId="3" fillId="0" borderId="23" xfId="0" applyFont="1" applyFill="1" applyBorder="1" applyAlignment="1">
      <alignment horizontal="center" vertical="center" wrapText="1"/>
    </xf>
    <xf numFmtId="0" fontId="3" fillId="0" borderId="36" xfId="0" applyFont="1" applyFill="1" applyBorder="1" applyAlignment="1">
      <alignment horizontal="center" vertical="center" wrapText="1"/>
    </xf>
    <xf numFmtId="164" fontId="3" fillId="0" borderId="23" xfId="0" applyNumberFormat="1" applyFont="1" applyBorder="1" applyAlignment="1">
      <alignment horizontal="center" vertical="center" wrapText="1"/>
    </xf>
    <xf numFmtId="164" fontId="3" fillId="0" borderId="36" xfId="0" applyNumberFormat="1" applyFont="1" applyBorder="1" applyAlignment="1">
      <alignment horizontal="center" vertical="center" wrapText="1"/>
    </xf>
    <xf numFmtId="4" fontId="3" fillId="0" borderId="27"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36" xfId="0" applyNumberFormat="1" applyFont="1" applyBorder="1" applyAlignment="1">
      <alignment horizontal="center" vertical="center" wrapText="1"/>
    </xf>
    <xf numFmtId="0" fontId="20" fillId="0" borderId="42" xfId="0" applyFont="1" applyBorder="1"/>
    <xf numFmtId="0" fontId="14" fillId="0" borderId="42" xfId="0" applyFont="1" applyBorder="1"/>
    <xf numFmtId="0" fontId="0" fillId="0" borderId="42" xfId="0" applyFont="1" applyBorder="1"/>
    <xf numFmtId="0" fontId="20" fillId="0" borderId="42" xfId="0" applyFont="1" applyBorder="1" applyAlignment="1">
      <alignment horizontal="center" vertical="center" wrapText="1"/>
    </xf>
    <xf numFmtId="0" fontId="3" fillId="0" borderId="42" xfId="0" applyFont="1" applyBorder="1"/>
    <xf numFmtId="0" fontId="0" fillId="0" borderId="42" xfId="0" applyFont="1" applyFill="1" applyBorder="1" applyAlignment="1">
      <alignment horizontal="center" vertical="center" wrapText="1"/>
    </xf>
    <xf numFmtId="0" fontId="0" fillId="0" borderId="42" xfId="0" applyBorder="1"/>
    <xf numFmtId="0" fontId="3" fillId="0" borderId="42" xfId="0" applyFont="1" applyBorder="1" applyAlignment="1">
      <alignment horizontal="center" vertical="center" wrapText="1"/>
    </xf>
    <xf numFmtId="0" fontId="11" fillId="0" borderId="42" xfId="0" applyFont="1" applyFill="1" applyBorder="1" applyAlignment="1">
      <alignment horizontal="center" vertical="center"/>
    </xf>
    <xf numFmtId="0" fontId="14" fillId="0" borderId="42" xfId="0" applyFont="1" applyBorder="1" applyAlignment="1">
      <alignment horizontal="center" vertical="center"/>
    </xf>
    <xf numFmtId="0" fontId="14" fillId="0" borderId="42" xfId="0" applyNumberFormat="1" applyFont="1" applyFill="1" applyBorder="1" applyAlignment="1" applyProtection="1">
      <alignment horizontal="center" vertical="center" wrapText="1"/>
      <protection locked="0"/>
    </xf>
    <xf numFmtId="0" fontId="4" fillId="0" borderId="42" xfId="0" applyNumberFormat="1" applyFont="1" applyFill="1" applyBorder="1" applyAlignment="1" applyProtection="1">
      <alignment horizontal="center" vertical="center" wrapText="1"/>
      <protection locked="0"/>
    </xf>
    <xf numFmtId="2" fontId="3" fillId="0" borderId="42" xfId="0" applyNumberFormat="1" applyFont="1" applyBorder="1" applyAlignment="1" applyProtection="1">
      <alignment horizontal="center" vertical="center" wrapText="1"/>
      <protection hidden="1"/>
    </xf>
    <xf numFmtId="0" fontId="4" fillId="3" borderId="2" xfId="0" applyFont="1" applyFill="1" applyBorder="1" applyAlignment="1" applyProtection="1">
      <alignment horizontal="left" vertical="top"/>
      <protection hidden="1"/>
    </xf>
    <xf numFmtId="0" fontId="4" fillId="3" borderId="2" xfId="0" applyFont="1" applyFill="1" applyBorder="1" applyAlignment="1" applyProtection="1">
      <alignment horizontal="left" vertical="center"/>
      <protection hidden="1"/>
    </xf>
    <xf numFmtId="0" fontId="4" fillId="3" borderId="2" xfId="0" applyFont="1" applyFill="1" applyBorder="1" applyAlignment="1" applyProtection="1">
      <alignment vertical="center"/>
      <protection hidden="1"/>
    </xf>
    <xf numFmtId="0" fontId="24" fillId="0" borderId="0" xfId="0" applyFont="1" applyAlignment="1" applyProtection="1">
      <alignment horizontal="left" vertical="center"/>
      <protection hidden="1"/>
    </xf>
    <xf numFmtId="0" fontId="4" fillId="5" borderId="2" xfId="0" applyFont="1" applyFill="1" applyBorder="1" applyAlignment="1" applyProtection="1">
      <alignment horizontal="left" vertical="center"/>
      <protection locked="0"/>
    </xf>
    <xf numFmtId="49" fontId="4" fillId="5" borderId="2" xfId="0" applyNumberFormat="1" applyFont="1" applyFill="1" applyBorder="1" applyAlignment="1" applyProtection="1">
      <alignment horizontal="left" vertical="center"/>
      <protection locked="0"/>
    </xf>
    <xf numFmtId="0" fontId="4" fillId="5" borderId="2" xfId="0" applyFont="1" applyFill="1" applyBorder="1" applyAlignment="1" applyProtection="1">
      <alignment vertical="center"/>
      <protection locked="0"/>
    </xf>
    <xf numFmtId="0" fontId="3" fillId="0" borderId="45" xfId="0" applyFont="1" applyBorder="1" applyAlignment="1">
      <alignment horizontal="center" vertical="top"/>
    </xf>
    <xf numFmtId="0" fontId="14"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24" fillId="0" borderId="0" xfId="0" applyFont="1" applyAlignment="1" applyProtection="1">
      <alignment horizontal="left" vertical="center"/>
      <protection hidden="1"/>
    </xf>
    <xf numFmtId="0" fontId="0" fillId="0" borderId="43" xfId="0" applyBorder="1" applyAlignment="1">
      <alignment horizontal="center" vertical="top" wrapText="1"/>
    </xf>
    <xf numFmtId="0" fontId="23" fillId="0" borderId="0" xfId="0" applyFont="1" applyAlignment="1">
      <alignment horizontal="center" vertical="center"/>
    </xf>
    <xf numFmtId="0" fontId="0" fillId="0" borderId="0" xfId="0" applyNumberFormat="1" applyAlignment="1">
      <alignment horizontal="left" wrapText="1"/>
    </xf>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center" vertical="top" wrapText="1"/>
    </xf>
    <xf numFmtId="0" fontId="10" fillId="0" borderId="0" xfId="0"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0" fillId="0" borderId="0" xfId="0" applyAlignment="1">
      <alignment horizontal="left" vertical="top" wrapText="1"/>
    </xf>
    <xf numFmtId="0" fontId="10"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10" fillId="0" borderId="0" xfId="0" applyFont="1" applyAlignment="1">
      <alignment horizontal="center" wrapText="1"/>
    </xf>
    <xf numFmtId="0" fontId="21" fillId="0" borderId="0" xfId="0" applyFont="1" applyAlignment="1">
      <alignment horizontal="center"/>
    </xf>
    <xf numFmtId="0" fontId="10" fillId="0" borderId="0" xfId="0" applyFont="1" applyAlignment="1">
      <alignment horizontal="center"/>
    </xf>
    <xf numFmtId="0" fontId="10" fillId="0" borderId="0" xfId="0" applyFont="1" applyBorder="1" applyAlignment="1">
      <alignment horizontal="center" wrapText="1"/>
    </xf>
    <xf numFmtId="0" fontId="6" fillId="0" borderId="0" xfId="0" applyFont="1" applyBorder="1" applyAlignment="1">
      <alignment horizontal="center" wrapText="1"/>
    </xf>
    <xf numFmtId="0" fontId="10" fillId="0" borderId="0" xfId="0" applyFont="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25" fillId="0" borderId="0" xfId="0" applyFont="1"/>
    <xf numFmtId="0" fontId="26" fillId="0" borderId="0" xfId="0" applyFont="1"/>
    <xf numFmtId="0" fontId="27" fillId="0" borderId="0" xfId="0" applyFont="1"/>
    <xf numFmtId="0" fontId="26" fillId="4" borderId="0" xfId="0" applyFont="1" applyFill="1" applyAlignment="1">
      <alignment horizontal="left" vertical="top" wrapText="1"/>
    </xf>
    <xf numFmtId="0" fontId="26" fillId="6" borderId="0" xfId="0" applyFont="1" applyFill="1" applyAlignment="1">
      <alignment horizontal="left" vertical="top" wrapText="1"/>
    </xf>
    <xf numFmtId="0" fontId="26" fillId="8" borderId="0" xfId="0" applyFont="1" applyFill="1" applyAlignment="1">
      <alignment horizontal="left" vertical="top" wrapText="1"/>
    </xf>
    <xf numFmtId="0" fontId="26" fillId="7" borderId="0" xfId="0" applyFont="1" applyFill="1" applyAlignment="1">
      <alignment horizontal="left" vertical="top" wrapText="1"/>
    </xf>
    <xf numFmtId="0" fontId="1" fillId="0" borderId="43" xfId="0" applyFont="1" applyBorder="1" applyAlignment="1">
      <alignment horizontal="center" vertical="top" wrapText="1"/>
    </xf>
    <xf numFmtId="0" fontId="22" fillId="0" borderId="0" xfId="0" applyFont="1" applyFill="1" applyBorder="1" applyAlignment="1">
      <alignment horizontal="left" vertical="top"/>
    </xf>
    <xf numFmtId="0" fontId="1" fillId="0" borderId="0" xfId="0" applyFont="1" applyAlignment="1">
      <alignment horizontal="left" wrapText="1"/>
    </xf>
    <xf numFmtId="0" fontId="22" fillId="0" borderId="0" xfId="0" applyFont="1"/>
    <xf numFmtId="0" fontId="31" fillId="0" borderId="0" xfId="0" applyFont="1" applyAlignment="1">
      <alignment horizontal="left" wrapText="1"/>
    </xf>
    <xf numFmtId="0" fontId="0" fillId="0" borderId="0" xfId="0" applyFont="1" applyAlignment="1">
      <alignment horizontal="left" wrapText="1"/>
    </xf>
    <xf numFmtId="0" fontId="0" fillId="0" borderId="12" xfId="0" applyBorder="1" applyAlignment="1">
      <alignment horizontal="center" vertical="top" wrapText="1"/>
    </xf>
    <xf numFmtId="0" fontId="22" fillId="0" borderId="2" xfId="0" applyFont="1" applyBorder="1"/>
    <xf numFmtId="0" fontId="22" fillId="0" borderId="2" xfId="0" applyFont="1" applyBorder="1" applyAlignment="1">
      <alignment horizontal="center"/>
    </xf>
    <xf numFmtId="0" fontId="5" fillId="0" borderId="0" xfId="0" quotePrefix="1" applyFont="1" applyBorder="1" applyProtection="1">
      <protection hidden="1"/>
    </xf>
    <xf numFmtId="2" fontId="10" fillId="0" borderId="22" xfId="0" applyNumberFormat="1"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C8EBB7"/>
      <color rgb="FFB0E89C"/>
      <color rgb="FFB5F1AD"/>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My%20Documents\Desc&#259;rc&#259;ri\GM_SL_10.12.2012%20-%20Mosoarca%20Mariu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date\Secretariat\GradatiiMerit\GradatiideMerit2013\GM_CONF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initiale"/>
      <sheetName val="ANEXA 2"/>
      <sheetName val="PUNCTAJ GM"/>
      <sheetName val="PUNCTAJ CONCURS"/>
      <sheetName val="1"/>
      <sheetName val="2.1"/>
      <sheetName val="2.2"/>
      <sheetName val="2.3"/>
      <sheetName val="2.4"/>
      <sheetName val="2.5"/>
      <sheetName val="2.6"/>
      <sheetName val="2.7"/>
      <sheetName val="3.1a"/>
      <sheetName val="3.1b"/>
      <sheetName val="3.2a"/>
      <sheetName val="3.2b"/>
      <sheetName val="3.3a"/>
      <sheetName val="3.3b"/>
      <sheetName val="3.4a"/>
      <sheetName val="3.4b"/>
      <sheetName val="3.5a"/>
      <sheetName val="3.5b"/>
      <sheetName val="3.6a"/>
      <sheetName val="3.6b"/>
      <sheetName val="3.7"/>
      <sheetName val="4.1"/>
      <sheetName val="4.2a"/>
      <sheetName val="4.2b"/>
      <sheetName val="4.3"/>
      <sheetName val="Coef"/>
      <sheetName val="Euro"/>
      <sheetName val="BDI"/>
    </sheetNames>
    <sheetDataSet>
      <sheetData sheetId="0">
        <row r="6">
          <cell r="B6" t="str">
            <v>Mosoarca Marius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initiale"/>
      <sheetName val="ANEXA 2"/>
      <sheetName val="PUNCTAJ GM"/>
      <sheetName val="PUNCTAJ CONCURS"/>
      <sheetName val="1"/>
      <sheetName val="2.1"/>
      <sheetName val="2.2"/>
      <sheetName val="2.3"/>
      <sheetName val="2.4"/>
      <sheetName val="2.5"/>
      <sheetName val="2.6"/>
      <sheetName val="2.7"/>
      <sheetName val="3.1a"/>
      <sheetName val="3.1b"/>
      <sheetName val="3.2a"/>
      <sheetName val="3.2b"/>
      <sheetName val="3.3a"/>
      <sheetName val="3.3b"/>
      <sheetName val="3.4a"/>
      <sheetName val="3.4b"/>
      <sheetName val="3.5a"/>
      <sheetName val="3.5b"/>
      <sheetName val="3.6a"/>
      <sheetName val="3.6b"/>
      <sheetName val="3.7"/>
      <sheetName val="4.1"/>
      <sheetName val="4.2a"/>
      <sheetName val="4.2b"/>
      <sheetName val="4.3"/>
      <sheetName val="Coef"/>
      <sheetName val="Euro"/>
      <sheetName val="BDI"/>
    </sheetNames>
    <sheetDataSet>
      <sheetData sheetId="0">
        <row r="18">
          <cell r="B18">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12"/>
  <sheetViews>
    <sheetView showGridLines="0" showRowColHeaders="0" tabSelected="1" zoomScale="120" zoomScaleNormal="120" workbookViewId="0">
      <selection activeCell="B7" sqref="B7:L7"/>
    </sheetView>
  </sheetViews>
  <sheetFormatPr defaultRowHeight="15"/>
  <cols>
    <col min="1" max="16384" width="9.140625" style="432"/>
  </cols>
  <sheetData>
    <row r="1" spans="2:12" ht="15.75">
      <c r="B1" s="430" t="s">
        <v>183</v>
      </c>
      <c r="C1" s="431"/>
      <c r="D1" s="431"/>
      <c r="E1" s="431"/>
      <c r="F1" s="431"/>
      <c r="G1" s="431"/>
      <c r="H1" s="431"/>
      <c r="I1" s="431"/>
      <c r="J1" s="431"/>
      <c r="K1" s="431"/>
    </row>
    <row r="2" spans="2:12" ht="15.75">
      <c r="B2" s="431"/>
      <c r="C2" s="431"/>
      <c r="D2" s="431"/>
      <c r="E2" s="431"/>
      <c r="F2" s="431"/>
      <c r="G2" s="431"/>
      <c r="H2" s="431"/>
      <c r="I2" s="431"/>
      <c r="J2" s="431"/>
      <c r="K2" s="431"/>
    </row>
    <row r="3" spans="2:12" ht="90" customHeight="1">
      <c r="B3" s="433" t="s">
        <v>187</v>
      </c>
      <c r="C3" s="433"/>
      <c r="D3" s="433"/>
      <c r="E3" s="433"/>
      <c r="F3" s="433"/>
      <c r="G3" s="433"/>
      <c r="H3" s="433"/>
      <c r="I3" s="433"/>
      <c r="J3" s="433"/>
      <c r="K3" s="433"/>
      <c r="L3" s="433"/>
    </row>
    <row r="4" spans="2:12" ht="135" customHeight="1">
      <c r="B4" s="434" t="s">
        <v>273</v>
      </c>
      <c r="C4" s="434"/>
      <c r="D4" s="434"/>
      <c r="E4" s="434"/>
      <c r="F4" s="434"/>
      <c r="G4" s="434"/>
      <c r="H4" s="434"/>
      <c r="I4" s="434"/>
      <c r="J4" s="434"/>
      <c r="K4" s="434"/>
      <c r="L4" s="434"/>
    </row>
    <row r="5" spans="2:12" ht="60" customHeight="1">
      <c r="B5" s="435" t="s">
        <v>274</v>
      </c>
      <c r="C5" s="435"/>
      <c r="D5" s="435"/>
      <c r="E5" s="435"/>
      <c r="F5" s="435"/>
      <c r="G5" s="435"/>
      <c r="H5" s="435"/>
      <c r="I5" s="435"/>
      <c r="J5" s="435"/>
      <c r="K5" s="435"/>
      <c r="L5" s="435"/>
    </row>
    <row r="6" spans="2:12" ht="60" customHeight="1">
      <c r="B6" s="435" t="s">
        <v>184</v>
      </c>
      <c r="C6" s="435"/>
      <c r="D6" s="435"/>
      <c r="E6" s="435"/>
      <c r="F6" s="435"/>
      <c r="G6" s="435"/>
      <c r="H6" s="435"/>
      <c r="I6" s="435"/>
      <c r="J6" s="435"/>
      <c r="K6" s="435"/>
      <c r="L6" s="435"/>
    </row>
    <row r="7" spans="2:12" ht="60" customHeight="1">
      <c r="B7" s="436" t="s">
        <v>188</v>
      </c>
      <c r="C7" s="436"/>
      <c r="D7" s="436"/>
      <c r="E7" s="436"/>
      <c r="F7" s="436"/>
      <c r="G7" s="436"/>
      <c r="H7" s="436"/>
      <c r="I7" s="436"/>
      <c r="J7" s="436"/>
      <c r="K7" s="436"/>
      <c r="L7" s="436"/>
    </row>
    <row r="8" spans="2:12" ht="15.75">
      <c r="B8" s="431"/>
      <c r="C8" s="431"/>
      <c r="D8" s="431"/>
      <c r="E8" s="431"/>
      <c r="F8" s="431"/>
      <c r="G8" s="431"/>
      <c r="H8" s="431"/>
      <c r="I8" s="431"/>
      <c r="J8" s="431"/>
      <c r="K8" s="431"/>
    </row>
    <row r="9" spans="2:12" ht="15.75">
      <c r="B9" s="431"/>
      <c r="C9" s="431"/>
      <c r="D9" s="431"/>
      <c r="E9" s="431"/>
      <c r="F9" s="431"/>
      <c r="G9" s="431"/>
      <c r="H9" s="431"/>
      <c r="I9" s="431"/>
      <c r="J9" s="431"/>
      <c r="K9" s="431"/>
    </row>
    <row r="10" spans="2:12" ht="15.75">
      <c r="B10" s="431"/>
      <c r="C10" s="431"/>
      <c r="D10" s="431"/>
      <c r="E10" s="431"/>
      <c r="F10" s="431"/>
      <c r="G10" s="431"/>
      <c r="H10" s="431"/>
      <c r="I10" s="431"/>
      <c r="J10" s="431"/>
      <c r="K10" s="431"/>
    </row>
    <row r="11" spans="2:12" ht="15.75">
      <c r="B11" s="431"/>
      <c r="C11" s="431"/>
      <c r="D11" s="431"/>
      <c r="E11" s="431"/>
      <c r="F11" s="431"/>
      <c r="G11" s="431"/>
      <c r="H11" s="431"/>
      <c r="I11" s="431"/>
      <c r="J11" s="431"/>
      <c r="K11" s="431"/>
    </row>
    <row r="12" spans="2:12" ht="15.75">
      <c r="B12" s="431"/>
      <c r="C12" s="431"/>
      <c r="D12" s="431"/>
      <c r="E12" s="431"/>
      <c r="F12" s="431"/>
      <c r="G12" s="431"/>
      <c r="H12" s="431"/>
      <c r="I12" s="431"/>
      <c r="J12" s="431"/>
      <c r="K12" s="431"/>
    </row>
  </sheetData>
  <mergeCells count="5">
    <mergeCell ref="B7:L7"/>
    <mergeCell ref="B3:L3"/>
    <mergeCell ref="B4:L4"/>
    <mergeCell ref="B5:L5"/>
    <mergeCell ref="B6:L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2"/>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5703125" customWidth="1"/>
    <col min="8" max="8" width="10" customWidth="1"/>
    <col min="9" max="9"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row>
    <row r="7" spans="1:12" ht="35.25" customHeight="1">
      <c r="A7" s="418" t="str">
        <f>'Descriere indicatori'!B8&amp;". "&amp;'Descriere indicatori'!C8</f>
        <v xml:space="preserve">I5. Articole in extenso în reviste ştiinţifice indexate ISI Arts &amp; Humanities Citation Index, Scopus-Copernicus, ERIH şi clasificate în categoria INT1 sau INT2 în acest index, sau echivalente în domeniu* </v>
      </c>
      <c r="B7" s="418"/>
      <c r="C7" s="418"/>
      <c r="D7" s="418"/>
      <c r="E7" s="418"/>
      <c r="F7" s="418"/>
      <c r="G7" s="418"/>
      <c r="H7" s="418"/>
      <c r="I7" s="418"/>
    </row>
    <row r="8" spans="1:12" ht="15.75" thickBot="1">
      <c r="A8" s="74"/>
      <c r="B8" s="74"/>
      <c r="C8" s="74"/>
      <c r="D8" s="74"/>
      <c r="E8" s="74"/>
      <c r="F8" s="74"/>
      <c r="G8" s="74"/>
      <c r="H8" s="74"/>
      <c r="I8" s="74"/>
    </row>
    <row r="9" spans="1:12" ht="30.75" thickBot="1">
      <c r="A9" s="166" t="s">
        <v>55</v>
      </c>
      <c r="B9" s="167" t="s">
        <v>83</v>
      </c>
      <c r="C9" s="167" t="s">
        <v>52</v>
      </c>
      <c r="D9" s="167" t="s">
        <v>57</v>
      </c>
      <c r="E9" s="167" t="s">
        <v>80</v>
      </c>
      <c r="F9" s="168" t="s">
        <v>87</v>
      </c>
      <c r="G9" s="167" t="s">
        <v>58</v>
      </c>
      <c r="H9" s="167" t="s">
        <v>112</v>
      </c>
      <c r="I9" s="169" t="s">
        <v>90</v>
      </c>
      <c r="K9" s="290" t="s">
        <v>109</v>
      </c>
    </row>
    <row r="10" spans="1:12">
      <c r="A10" s="172">
        <v>1</v>
      </c>
      <c r="B10" s="173"/>
      <c r="C10" s="173"/>
      <c r="D10" s="173"/>
      <c r="E10" s="173"/>
      <c r="F10" s="156"/>
      <c r="G10" s="173"/>
      <c r="H10" s="173"/>
      <c r="I10" s="182"/>
      <c r="K10" s="291">
        <v>10</v>
      </c>
      <c r="L10" s="440" t="s">
        <v>252</v>
      </c>
    </row>
    <row r="11" spans="1:12">
      <c r="A11" s="174">
        <f>A10+1</f>
        <v>2</v>
      </c>
      <c r="B11" s="118"/>
      <c r="C11" s="42"/>
      <c r="D11" s="119"/>
      <c r="E11" s="42"/>
      <c r="F11" s="120"/>
      <c r="G11" s="120"/>
      <c r="H11" s="120"/>
      <c r="I11" s="347"/>
      <c r="K11" s="58"/>
    </row>
    <row r="12" spans="1:12">
      <c r="A12" s="175">
        <f t="shared" ref="A12:A19" si="0">A11+1</f>
        <v>3</v>
      </c>
      <c r="B12" s="176"/>
      <c r="C12" s="177"/>
      <c r="D12" s="119"/>
      <c r="E12" s="177"/>
      <c r="F12" s="165"/>
      <c r="G12" s="177"/>
      <c r="H12" s="165"/>
      <c r="I12" s="347"/>
    </row>
    <row r="13" spans="1:12">
      <c r="A13" s="178">
        <f t="shared" si="0"/>
        <v>4</v>
      </c>
      <c r="B13" s="118"/>
      <c r="C13" s="119"/>
      <c r="D13" s="119"/>
      <c r="E13" s="119"/>
      <c r="F13" s="120"/>
      <c r="G13" s="120"/>
      <c r="H13" s="120"/>
      <c r="I13" s="347"/>
    </row>
    <row r="14" spans="1:12">
      <c r="A14" s="174">
        <f t="shared" si="0"/>
        <v>5</v>
      </c>
      <c r="B14" s="118"/>
      <c r="C14" s="42"/>
      <c r="D14" s="119"/>
      <c r="E14" s="42"/>
      <c r="F14" s="120"/>
      <c r="G14" s="120"/>
      <c r="H14" s="120"/>
      <c r="I14" s="347"/>
    </row>
    <row r="15" spans="1:12">
      <c r="A15" s="178">
        <f t="shared" si="0"/>
        <v>6</v>
      </c>
      <c r="B15" s="118"/>
      <c r="C15" s="119"/>
      <c r="D15" s="119"/>
      <c r="E15" s="119"/>
      <c r="F15" s="120"/>
      <c r="G15" s="120"/>
      <c r="H15" s="120"/>
      <c r="I15" s="347"/>
    </row>
    <row r="16" spans="1:12">
      <c r="A16" s="174">
        <f t="shared" si="0"/>
        <v>7</v>
      </c>
      <c r="B16" s="118"/>
      <c r="C16" s="42"/>
      <c r="D16" s="119"/>
      <c r="E16" s="42"/>
      <c r="F16" s="120"/>
      <c r="G16" s="120"/>
      <c r="H16" s="120"/>
      <c r="I16" s="347"/>
    </row>
    <row r="17" spans="1:9">
      <c r="A17" s="175">
        <f t="shared" si="0"/>
        <v>8</v>
      </c>
      <c r="B17" s="176"/>
      <c r="C17" s="177"/>
      <c r="D17" s="119"/>
      <c r="E17" s="177"/>
      <c r="F17" s="165"/>
      <c r="G17" s="177"/>
      <c r="H17" s="165"/>
      <c r="I17" s="347"/>
    </row>
    <row r="18" spans="1:9">
      <c r="A18" s="178">
        <f t="shared" si="0"/>
        <v>9</v>
      </c>
      <c r="B18" s="118"/>
      <c r="C18" s="119"/>
      <c r="D18" s="119"/>
      <c r="E18" s="119"/>
      <c r="F18" s="120"/>
      <c r="G18" s="120"/>
      <c r="H18" s="120"/>
      <c r="I18" s="347"/>
    </row>
    <row r="19" spans="1:9" ht="15.75" thickBot="1">
      <c r="A19" s="179">
        <f t="shared" si="0"/>
        <v>10</v>
      </c>
      <c r="B19" s="123"/>
      <c r="C19" s="124"/>
      <c r="D19" s="163"/>
      <c r="E19" s="180"/>
      <c r="F19" s="180"/>
      <c r="G19" s="181"/>
      <c r="H19" s="181"/>
      <c r="I19" s="357"/>
    </row>
    <row r="20" spans="1:9" ht="16.5" thickBot="1">
      <c r="A20" s="396"/>
      <c r="H20" s="130" t="str">
        <f>"Total "&amp;LEFT(A7,2)</f>
        <v>Total I5</v>
      </c>
      <c r="I20" s="171">
        <f>SUM(I10:I19)</f>
        <v>0</v>
      </c>
    </row>
    <row r="21" spans="1:9" ht="15.75">
      <c r="A21" s="54"/>
    </row>
    <row r="22" spans="1:9"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sheetData>
  <mergeCells count="3">
    <mergeCell ref="A6:I6"/>
    <mergeCell ref="A7:I7"/>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0"/>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5703125" customWidth="1"/>
    <col min="8" max="8" width="10" customWidth="1"/>
    <col min="9" max="9"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row>
    <row r="7" spans="1:12" ht="15.75">
      <c r="A7" s="418" t="str">
        <f>'Descriere indicatori'!B9&amp;". "&amp;'Descriere indicatori'!C9</f>
        <v xml:space="preserve">I6. Articole in extenso în reviste ştiinţifice indexate ERIH şi clasificate în categoria NAT </v>
      </c>
      <c r="B7" s="418"/>
      <c r="C7" s="418"/>
      <c r="D7" s="418"/>
      <c r="E7" s="418"/>
      <c r="F7" s="418"/>
      <c r="G7" s="418"/>
      <c r="H7" s="418"/>
      <c r="I7" s="418"/>
    </row>
    <row r="8" spans="1:12" ht="15.75" thickBot="1">
      <c r="A8" s="183"/>
      <c r="B8" s="183"/>
      <c r="C8" s="183"/>
      <c r="D8" s="183"/>
      <c r="E8" s="183"/>
      <c r="F8" s="183"/>
      <c r="G8" s="183"/>
      <c r="H8" s="183"/>
      <c r="I8" s="183"/>
    </row>
    <row r="9" spans="1:12" ht="30.75" thickBot="1">
      <c r="A9" s="166" t="s">
        <v>55</v>
      </c>
      <c r="B9" s="167" t="s">
        <v>83</v>
      </c>
      <c r="C9" s="167" t="s">
        <v>52</v>
      </c>
      <c r="D9" s="167" t="s">
        <v>57</v>
      </c>
      <c r="E9" s="167" t="s">
        <v>80</v>
      </c>
      <c r="F9" s="168" t="s">
        <v>87</v>
      </c>
      <c r="G9" s="167" t="s">
        <v>58</v>
      </c>
      <c r="H9" s="167" t="s">
        <v>112</v>
      </c>
      <c r="I9" s="169" t="s">
        <v>90</v>
      </c>
      <c r="K9" s="290" t="s">
        <v>109</v>
      </c>
    </row>
    <row r="10" spans="1:12">
      <c r="A10" s="185">
        <v>1</v>
      </c>
      <c r="B10" s="113"/>
      <c r="C10" s="113"/>
      <c r="D10" s="113"/>
      <c r="E10" s="114"/>
      <c r="F10" s="115"/>
      <c r="G10" s="115"/>
      <c r="H10" s="115"/>
      <c r="I10" s="352"/>
      <c r="K10" s="291">
        <v>5</v>
      </c>
      <c r="L10" s="440" t="s">
        <v>252</v>
      </c>
    </row>
    <row r="11" spans="1:12">
      <c r="A11" s="186">
        <f>A10+1</f>
        <v>2</v>
      </c>
      <c r="B11" s="117"/>
      <c r="C11" s="118"/>
      <c r="D11" s="117"/>
      <c r="E11" s="119"/>
      <c r="F11" s="120"/>
      <c r="G11" s="121"/>
      <c r="H11" s="121"/>
      <c r="I11" s="347"/>
      <c r="K11" s="58"/>
    </row>
    <row r="12" spans="1:12">
      <c r="A12" s="186">
        <f t="shared" ref="A12:A19" si="0">A11+1</f>
        <v>3</v>
      </c>
      <c r="B12" s="118"/>
      <c r="C12" s="118"/>
      <c r="D12" s="118"/>
      <c r="E12" s="119"/>
      <c r="F12" s="120"/>
      <c r="G12" s="121"/>
      <c r="H12" s="121"/>
      <c r="I12" s="347"/>
    </row>
    <row r="13" spans="1:12">
      <c r="A13" s="186">
        <f t="shared" si="0"/>
        <v>4</v>
      </c>
      <c r="B13" s="118"/>
      <c r="C13" s="118"/>
      <c r="D13" s="118"/>
      <c r="E13" s="119"/>
      <c r="F13" s="120"/>
      <c r="G13" s="120"/>
      <c r="H13" s="120"/>
      <c r="I13" s="347"/>
    </row>
    <row r="14" spans="1:12">
      <c r="A14" s="186">
        <f t="shared" si="0"/>
        <v>5</v>
      </c>
      <c r="B14" s="118"/>
      <c r="C14" s="118"/>
      <c r="D14" s="118"/>
      <c r="E14" s="119"/>
      <c r="F14" s="120"/>
      <c r="G14" s="120"/>
      <c r="H14" s="120"/>
      <c r="I14" s="347"/>
    </row>
    <row r="15" spans="1:12">
      <c r="A15" s="186">
        <f t="shared" si="0"/>
        <v>6</v>
      </c>
      <c r="B15" s="118"/>
      <c r="C15" s="118"/>
      <c r="D15" s="118"/>
      <c r="E15" s="119"/>
      <c r="F15" s="120"/>
      <c r="G15" s="120"/>
      <c r="H15" s="120"/>
      <c r="I15" s="347"/>
    </row>
    <row r="16" spans="1:12">
      <c r="A16" s="186">
        <f t="shared" si="0"/>
        <v>7</v>
      </c>
      <c r="B16" s="118"/>
      <c r="C16" s="118"/>
      <c r="D16" s="118"/>
      <c r="E16" s="119"/>
      <c r="F16" s="120"/>
      <c r="G16" s="120"/>
      <c r="H16" s="120"/>
      <c r="I16" s="347"/>
    </row>
    <row r="17" spans="1:9">
      <c r="A17" s="186">
        <f t="shared" si="0"/>
        <v>8</v>
      </c>
      <c r="B17" s="118"/>
      <c r="C17" s="118"/>
      <c r="D17" s="118"/>
      <c r="E17" s="119"/>
      <c r="F17" s="120"/>
      <c r="G17" s="120"/>
      <c r="H17" s="120"/>
      <c r="I17" s="347"/>
    </row>
    <row r="18" spans="1:9">
      <c r="A18" s="186">
        <f t="shared" si="0"/>
        <v>9</v>
      </c>
      <c r="B18" s="118"/>
      <c r="C18" s="118"/>
      <c r="D18" s="118"/>
      <c r="E18" s="119"/>
      <c r="F18" s="120"/>
      <c r="G18" s="120"/>
      <c r="H18" s="120"/>
      <c r="I18" s="347"/>
    </row>
    <row r="19" spans="1:9" ht="15.75" thickBot="1">
      <c r="A19" s="187">
        <f t="shared" si="0"/>
        <v>10</v>
      </c>
      <c r="B19" s="123"/>
      <c r="C19" s="123"/>
      <c r="D19" s="123"/>
      <c r="E19" s="124"/>
      <c r="F19" s="125"/>
      <c r="G19" s="125"/>
      <c r="H19" s="125"/>
      <c r="I19" s="348"/>
    </row>
    <row r="20" spans="1:9" ht="15.75" thickBot="1">
      <c r="A20" s="395"/>
      <c r="B20" s="127"/>
      <c r="C20" s="127"/>
      <c r="D20" s="127"/>
      <c r="E20" s="127"/>
      <c r="F20" s="127"/>
      <c r="G20" s="127"/>
      <c r="H20" s="130" t="str">
        <f>"Total "&amp;LEFT(A7,2)</f>
        <v>Total I6</v>
      </c>
      <c r="I20" s="131">
        <f>SUM(I10:I19)</f>
        <v>0</v>
      </c>
    </row>
  </sheetData>
  <mergeCells count="2">
    <mergeCell ref="A6:I6"/>
    <mergeCell ref="A7:I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4"/>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5703125" customWidth="1"/>
    <col min="8" max="8" width="10" customWidth="1"/>
    <col min="9" max="9" width="9.7109375" customWidth="1"/>
  </cols>
  <sheetData>
    <row r="1" spans="1:12" ht="15.75">
      <c r="A1" s="284" t="str">
        <f>'Date initiale'!C3</f>
        <v>Universitatea de Arhitectură și Urbanism "Ion Mincu" București</v>
      </c>
      <c r="B1" s="284"/>
      <c r="C1" s="284"/>
      <c r="D1" s="6"/>
      <c r="E1" s="6"/>
      <c r="F1" s="6"/>
      <c r="G1" s="6"/>
      <c r="H1" s="6"/>
      <c r="I1" s="6"/>
      <c r="J1" s="6"/>
    </row>
    <row r="2" spans="1:12" ht="15.75">
      <c r="A2" s="284" t="str">
        <f>'Date initiale'!B4&amp;" "&amp;'Date initiale'!C4</f>
        <v>Facultatea ARHITECTURA</v>
      </c>
      <c r="B2" s="284"/>
      <c r="C2" s="284"/>
      <c r="D2" s="6"/>
      <c r="E2" s="6"/>
      <c r="F2" s="6"/>
      <c r="G2" s="6"/>
      <c r="H2" s="6"/>
      <c r="I2" s="6"/>
      <c r="J2" s="6"/>
    </row>
    <row r="3" spans="1:12" ht="15.75">
      <c r="A3" s="284" t="str">
        <f>'Date initiale'!B5&amp;" "&amp;'Date initiale'!C5</f>
        <v>Departamentul Științe Tehnice</v>
      </c>
      <c r="B3" s="284"/>
      <c r="C3" s="284"/>
      <c r="D3" s="6"/>
      <c r="E3" s="6"/>
      <c r="F3" s="6"/>
      <c r="G3" s="6"/>
      <c r="H3" s="6"/>
      <c r="I3" s="6"/>
      <c r="J3" s="6"/>
    </row>
    <row r="4" spans="1:12" ht="15.75">
      <c r="A4" s="288" t="str">
        <f>'Date initiale'!C6&amp;", "&amp;'Date initiale'!C7</f>
        <v>[nume, prenume], C10</v>
      </c>
      <c r="B4" s="288"/>
      <c r="C4" s="288"/>
      <c r="D4" s="6"/>
      <c r="E4" s="6"/>
      <c r="F4" s="6"/>
      <c r="G4" s="6"/>
      <c r="H4" s="6"/>
      <c r="I4" s="6"/>
      <c r="J4" s="6"/>
    </row>
    <row r="5" spans="1:12" s="198" customFormat="1" ht="15.75">
      <c r="A5" s="288"/>
      <c r="B5" s="288"/>
      <c r="C5" s="288"/>
      <c r="D5" s="6"/>
      <c r="E5" s="6"/>
      <c r="F5" s="6"/>
      <c r="G5" s="6"/>
      <c r="H5" s="6"/>
      <c r="I5" s="6"/>
      <c r="J5" s="6"/>
    </row>
    <row r="6" spans="1:12" ht="15.75">
      <c r="A6" s="419" t="s">
        <v>111</v>
      </c>
      <c r="B6" s="419"/>
      <c r="C6" s="419"/>
      <c r="D6" s="419"/>
      <c r="E6" s="419"/>
      <c r="F6" s="419"/>
      <c r="G6" s="419"/>
      <c r="H6" s="419"/>
      <c r="I6" s="419"/>
      <c r="J6" s="6"/>
    </row>
    <row r="7" spans="1:12" ht="15.75">
      <c r="A7" s="418" t="str">
        <f>'Descriere indicatori'!B10&amp;". "&amp;'Descriere indicatori'!C10</f>
        <v xml:space="preserve">I7. Articole in extenso în reviste ştiinţifice recunoscute în domenii conexe* </v>
      </c>
      <c r="B7" s="418"/>
      <c r="C7" s="418"/>
      <c r="D7" s="418"/>
      <c r="E7" s="418"/>
      <c r="F7" s="418"/>
      <c r="G7" s="418"/>
      <c r="H7" s="418"/>
      <c r="I7" s="418"/>
      <c r="J7" s="6"/>
    </row>
    <row r="8" spans="1:12" ht="16.5" thickBot="1">
      <c r="A8" s="184"/>
      <c r="B8" s="184"/>
      <c r="C8" s="184"/>
      <c r="D8" s="184"/>
      <c r="E8" s="184"/>
      <c r="F8" s="184"/>
      <c r="G8" s="184"/>
      <c r="H8" s="184"/>
      <c r="I8" s="184"/>
      <c r="J8" s="6"/>
    </row>
    <row r="9" spans="1:12" ht="30.75" thickBot="1">
      <c r="A9" s="166" t="s">
        <v>55</v>
      </c>
      <c r="B9" s="167" t="s">
        <v>83</v>
      </c>
      <c r="C9" s="167" t="s">
        <v>52</v>
      </c>
      <c r="D9" s="167" t="s">
        <v>57</v>
      </c>
      <c r="E9" s="167" t="s">
        <v>80</v>
      </c>
      <c r="F9" s="168" t="s">
        <v>87</v>
      </c>
      <c r="G9" s="167" t="s">
        <v>58</v>
      </c>
      <c r="H9" s="167" t="s">
        <v>112</v>
      </c>
      <c r="I9" s="169" t="s">
        <v>90</v>
      </c>
      <c r="J9" s="6"/>
      <c r="K9" s="290" t="s">
        <v>109</v>
      </c>
    </row>
    <row r="10" spans="1:12" ht="15.75">
      <c r="A10" s="189">
        <v>1</v>
      </c>
      <c r="B10" s="190"/>
      <c r="C10" s="155"/>
      <c r="D10" s="155"/>
      <c r="E10" s="155"/>
      <c r="F10" s="156"/>
      <c r="G10" s="155"/>
      <c r="H10" s="191"/>
      <c r="I10" s="352"/>
      <c r="J10" s="6"/>
      <c r="K10" s="291">
        <v>5</v>
      </c>
      <c r="L10" s="440" t="s">
        <v>252</v>
      </c>
    </row>
    <row r="11" spans="1:12" ht="15.75">
      <c r="A11" s="159">
        <f>A10+1</f>
        <v>2</v>
      </c>
      <c r="B11" s="150"/>
      <c r="C11" s="150"/>
      <c r="D11" s="150"/>
      <c r="E11" s="42"/>
      <c r="F11" s="121"/>
      <c r="G11" s="121"/>
      <c r="H11" s="121"/>
      <c r="I11" s="347"/>
      <c r="J11" s="51"/>
      <c r="K11" s="58"/>
    </row>
    <row r="12" spans="1:12" ht="15.75">
      <c r="A12" s="159">
        <f t="shared" ref="A12:A19" si="0">A11+1</f>
        <v>3</v>
      </c>
      <c r="B12" s="150"/>
      <c r="C12" s="119"/>
      <c r="D12" s="150"/>
      <c r="E12" s="192"/>
      <c r="F12" s="120"/>
      <c r="G12" s="121"/>
      <c r="H12" s="121"/>
      <c r="I12" s="347"/>
      <c r="J12" s="51"/>
    </row>
    <row r="13" spans="1:12" ht="15.75">
      <c r="A13" s="159">
        <f t="shared" si="0"/>
        <v>4</v>
      </c>
      <c r="B13" s="119"/>
      <c r="C13" s="119"/>
      <c r="D13" s="119"/>
      <c r="E13" s="192"/>
      <c r="F13" s="120"/>
      <c r="G13" s="121"/>
      <c r="H13" s="121"/>
      <c r="I13" s="347"/>
      <c r="J13" s="6"/>
    </row>
    <row r="14" spans="1:12" ht="15.75">
      <c r="A14" s="159">
        <f t="shared" si="0"/>
        <v>5</v>
      </c>
      <c r="B14" s="119"/>
      <c r="C14" s="119"/>
      <c r="D14" s="119"/>
      <c r="E14" s="192"/>
      <c r="F14" s="120"/>
      <c r="G14" s="120"/>
      <c r="H14" s="120"/>
      <c r="I14" s="347"/>
      <c r="J14" s="6"/>
    </row>
    <row r="15" spans="1:12" ht="15.75">
      <c r="A15" s="159">
        <f t="shared" si="0"/>
        <v>6</v>
      </c>
      <c r="B15" s="119"/>
      <c r="C15" s="119"/>
      <c r="D15" s="119"/>
      <c r="E15" s="192"/>
      <c r="F15" s="120"/>
      <c r="G15" s="120"/>
      <c r="H15" s="120"/>
      <c r="I15" s="347"/>
      <c r="J15" s="6"/>
    </row>
    <row r="16" spans="1:12" ht="15.75">
      <c r="A16" s="159">
        <f t="shared" si="0"/>
        <v>7</v>
      </c>
      <c r="B16" s="119"/>
      <c r="C16" s="119"/>
      <c r="D16" s="119"/>
      <c r="E16" s="42"/>
      <c r="F16" s="120"/>
      <c r="G16" s="120"/>
      <c r="H16" s="120"/>
      <c r="I16" s="347"/>
      <c r="J16" s="6"/>
    </row>
    <row r="17" spans="1:10" ht="15.75">
      <c r="A17" s="159">
        <f t="shared" si="0"/>
        <v>8</v>
      </c>
      <c r="B17" s="119"/>
      <c r="C17" s="119"/>
      <c r="D17" s="119"/>
      <c r="E17" s="192"/>
      <c r="F17" s="120"/>
      <c r="G17" s="120"/>
      <c r="H17" s="120"/>
      <c r="I17" s="347"/>
      <c r="J17" s="6"/>
    </row>
    <row r="18" spans="1:10" ht="15.75">
      <c r="A18" s="159">
        <f t="shared" si="0"/>
        <v>9</v>
      </c>
      <c r="B18" s="193"/>
      <c r="C18" s="194"/>
      <c r="D18" s="119"/>
      <c r="E18" s="192"/>
      <c r="F18" s="192"/>
      <c r="G18" s="192"/>
      <c r="H18" s="192"/>
      <c r="I18" s="358"/>
      <c r="J18" s="6"/>
    </row>
    <row r="19" spans="1:10" ht="16.5" thickBot="1">
      <c r="A19" s="188">
        <f t="shared" si="0"/>
        <v>10</v>
      </c>
      <c r="B19" s="124"/>
      <c r="C19" s="124"/>
      <c r="D19" s="124"/>
      <c r="E19" s="195"/>
      <c r="F19" s="125"/>
      <c r="G19" s="125"/>
      <c r="H19" s="125"/>
      <c r="I19" s="348"/>
      <c r="J19" s="6"/>
    </row>
    <row r="20" spans="1:10" ht="16.5" thickBot="1">
      <c r="A20" s="394"/>
      <c r="B20" s="127"/>
      <c r="C20" s="127"/>
      <c r="D20" s="127"/>
      <c r="E20" s="127"/>
      <c r="F20" s="127"/>
      <c r="G20" s="127"/>
      <c r="H20" s="130" t="str">
        <f>"Total "&amp;LEFT(A7,2)</f>
        <v>Total I7</v>
      </c>
      <c r="I20" s="131">
        <f>SUM(I10:I19)</f>
        <v>0</v>
      </c>
      <c r="J20" s="6"/>
    </row>
    <row r="21" spans="1:10">
      <c r="A21" s="44"/>
      <c r="B21" s="44"/>
      <c r="C21" s="44"/>
      <c r="D21" s="44"/>
      <c r="E21" s="44"/>
      <c r="F21" s="44"/>
      <c r="G21" s="44"/>
      <c r="H21" s="44"/>
      <c r="I21" s="45"/>
    </row>
    <row r="22" spans="1:10"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row r="23" spans="1:10">
      <c r="A23" s="46"/>
    </row>
    <row r="24" spans="1:10">
      <c r="A24" s="46"/>
    </row>
  </sheetData>
  <mergeCells count="3">
    <mergeCell ref="A6:I6"/>
    <mergeCell ref="A7:I7"/>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2"/>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5703125" customWidth="1"/>
    <col min="8" max="8" width="10" customWidth="1"/>
    <col min="9" max="9"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row>
    <row r="7" spans="1:12" ht="15.75">
      <c r="A7" s="418" t="str">
        <f>'Descriere indicatori'!B11&amp;". "&amp;'Descriere indicatori'!C11</f>
        <v xml:space="preserve">I8. Studii in extenso apărute în volume colective publicate la edituri de prestigiu internaţional* </v>
      </c>
      <c r="B7" s="418"/>
      <c r="C7" s="418"/>
      <c r="D7" s="418"/>
      <c r="E7" s="418"/>
      <c r="F7" s="418"/>
      <c r="G7" s="418"/>
      <c r="H7" s="418"/>
      <c r="I7" s="418"/>
    </row>
    <row r="8" spans="1:12" ht="15.75" thickBot="1">
      <c r="A8" s="183"/>
      <c r="B8" s="183"/>
      <c r="C8" s="183"/>
      <c r="D8" s="183"/>
      <c r="E8" s="183"/>
      <c r="F8" s="183"/>
      <c r="G8" s="183"/>
      <c r="H8" s="183"/>
      <c r="I8" s="183"/>
    </row>
    <row r="9" spans="1:12" ht="30.75" thickBot="1">
      <c r="A9" s="166" t="s">
        <v>55</v>
      </c>
      <c r="B9" s="167" t="s">
        <v>83</v>
      </c>
      <c r="C9" s="167" t="s">
        <v>52</v>
      </c>
      <c r="D9" s="167" t="s">
        <v>57</v>
      </c>
      <c r="E9" s="167" t="s">
        <v>80</v>
      </c>
      <c r="F9" s="168" t="s">
        <v>87</v>
      </c>
      <c r="G9" s="167" t="s">
        <v>58</v>
      </c>
      <c r="H9" s="167" t="s">
        <v>112</v>
      </c>
      <c r="I9" s="169" t="s">
        <v>90</v>
      </c>
      <c r="K9" s="290" t="s">
        <v>109</v>
      </c>
    </row>
    <row r="10" spans="1:12">
      <c r="A10" s="112">
        <v>1</v>
      </c>
      <c r="B10" s="113"/>
      <c r="C10" s="113"/>
      <c r="D10" s="113"/>
      <c r="E10" s="114"/>
      <c r="F10" s="115"/>
      <c r="G10" s="115"/>
      <c r="H10" s="115"/>
      <c r="I10" s="352"/>
      <c r="K10" s="291">
        <v>10</v>
      </c>
      <c r="L10" s="440" t="s">
        <v>253</v>
      </c>
    </row>
    <row r="11" spans="1:12">
      <c r="A11" s="178">
        <f>A10+1</f>
        <v>2</v>
      </c>
      <c r="B11" s="176"/>
      <c r="C11" s="118"/>
      <c r="D11" s="176"/>
      <c r="E11" s="119"/>
      <c r="F11" s="120"/>
      <c r="G11" s="120"/>
      <c r="H11" s="120"/>
      <c r="I11" s="347"/>
      <c r="K11" s="58"/>
    </row>
    <row r="12" spans="1:12">
      <c r="A12" s="178">
        <f t="shared" ref="A12:A18" si="0">A11+1</f>
        <v>3</v>
      </c>
      <c r="B12" s="118"/>
      <c r="C12" s="118"/>
      <c r="D12" s="118"/>
      <c r="E12" s="119"/>
      <c r="F12" s="120"/>
      <c r="G12" s="120"/>
      <c r="H12" s="120"/>
      <c r="I12" s="347"/>
    </row>
    <row r="13" spans="1:12">
      <c r="A13" s="178">
        <f t="shared" si="0"/>
        <v>4</v>
      </c>
      <c r="B13" s="118"/>
      <c r="C13" s="118"/>
      <c r="D13" s="118"/>
      <c r="E13" s="119"/>
      <c r="F13" s="120"/>
      <c r="G13" s="120"/>
      <c r="H13" s="120"/>
      <c r="I13" s="347"/>
    </row>
    <row r="14" spans="1:12">
      <c r="A14" s="178">
        <f t="shared" si="0"/>
        <v>5</v>
      </c>
      <c r="B14" s="118"/>
      <c r="C14" s="118"/>
      <c r="D14" s="118"/>
      <c r="E14" s="119"/>
      <c r="F14" s="120"/>
      <c r="G14" s="120"/>
      <c r="H14" s="120"/>
      <c r="I14" s="347"/>
    </row>
    <row r="15" spans="1:12">
      <c r="A15" s="178">
        <f t="shared" si="0"/>
        <v>6</v>
      </c>
      <c r="B15" s="118"/>
      <c r="C15" s="118"/>
      <c r="D15" s="118"/>
      <c r="E15" s="119"/>
      <c r="F15" s="120"/>
      <c r="G15" s="120"/>
      <c r="H15" s="120"/>
      <c r="I15" s="347"/>
    </row>
    <row r="16" spans="1:12">
      <c r="A16" s="178">
        <f t="shared" si="0"/>
        <v>7</v>
      </c>
      <c r="B16" s="118"/>
      <c r="C16" s="118"/>
      <c r="D16" s="118"/>
      <c r="E16" s="119"/>
      <c r="F16" s="120"/>
      <c r="G16" s="120"/>
      <c r="H16" s="120"/>
      <c r="I16" s="347"/>
    </row>
    <row r="17" spans="1:10">
      <c r="A17" s="178">
        <f t="shared" si="0"/>
        <v>8</v>
      </c>
      <c r="B17" s="118"/>
      <c r="C17" s="118"/>
      <c r="D17" s="118"/>
      <c r="E17" s="119"/>
      <c r="F17" s="120"/>
      <c r="G17" s="120"/>
      <c r="H17" s="120"/>
      <c r="I17" s="347"/>
    </row>
    <row r="18" spans="1:10">
      <c r="A18" s="178">
        <f t="shared" si="0"/>
        <v>9</v>
      </c>
      <c r="B18" s="118"/>
      <c r="C18" s="118"/>
      <c r="D18" s="118"/>
      <c r="E18" s="119"/>
      <c r="F18" s="120"/>
      <c r="G18" s="120"/>
      <c r="H18" s="120"/>
      <c r="I18" s="347"/>
    </row>
    <row r="19" spans="1:10" ht="15.75" thickBot="1">
      <c r="A19" s="129">
        <f>A18+1</f>
        <v>10</v>
      </c>
      <c r="B19" s="123"/>
      <c r="C19" s="123"/>
      <c r="D19" s="123"/>
      <c r="E19" s="124"/>
      <c r="F19" s="125"/>
      <c r="G19" s="125"/>
      <c r="H19" s="125"/>
      <c r="I19" s="348"/>
    </row>
    <row r="20" spans="1:10" ht="16.5" thickBot="1">
      <c r="A20" s="394"/>
      <c r="B20" s="127"/>
      <c r="C20" s="127"/>
      <c r="D20" s="127"/>
      <c r="E20" s="127"/>
      <c r="F20" s="127"/>
      <c r="G20" s="127"/>
      <c r="H20" s="130" t="str">
        <f>"Total "&amp;LEFT(A7,2)</f>
        <v>Total I8</v>
      </c>
      <c r="I20" s="131">
        <f>SUM(I10:I19)</f>
        <v>0</v>
      </c>
      <c r="J20" s="6"/>
    </row>
    <row r="22" spans="1:10"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sheetData>
  <mergeCells count="3">
    <mergeCell ref="A6:I6"/>
    <mergeCell ref="A7:I7"/>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2"/>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5703125" style="198" customWidth="1"/>
    <col min="8" max="8" width="10" customWidth="1"/>
    <col min="9" max="10"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row>
    <row r="7" spans="1:12" ht="15.75" customHeight="1">
      <c r="A7" s="418" t="str">
        <f>'Descriere indicatori'!B12&amp;". "&amp;'Descriere indicatori'!C12</f>
        <v xml:space="preserve">I9. Studii in extenso apărute în volume colective publicate la edituri de prestigiu naţional* </v>
      </c>
      <c r="B7" s="418"/>
      <c r="C7" s="418"/>
      <c r="D7" s="418"/>
      <c r="E7" s="418"/>
      <c r="F7" s="418"/>
      <c r="G7" s="418"/>
      <c r="H7" s="418"/>
      <c r="I7" s="418"/>
      <c r="J7" s="199"/>
    </row>
    <row r="8" spans="1:12" ht="16.5" thickBot="1">
      <c r="A8" s="197"/>
      <c r="B8" s="197"/>
      <c r="C8" s="197"/>
      <c r="D8" s="197"/>
      <c r="E8" s="197"/>
      <c r="F8" s="197"/>
      <c r="G8" s="183"/>
      <c r="H8" s="197"/>
      <c r="I8" s="197"/>
      <c r="J8" s="197"/>
    </row>
    <row r="9" spans="1:12" ht="30.75" thickBot="1">
      <c r="A9" s="166" t="s">
        <v>55</v>
      </c>
      <c r="B9" s="167" t="s">
        <v>83</v>
      </c>
      <c r="C9" s="167" t="s">
        <v>56</v>
      </c>
      <c r="D9" s="167" t="s">
        <v>57</v>
      </c>
      <c r="E9" s="167" t="s">
        <v>80</v>
      </c>
      <c r="F9" s="168" t="s">
        <v>87</v>
      </c>
      <c r="G9" s="167" t="s">
        <v>58</v>
      </c>
      <c r="H9" s="167" t="s">
        <v>112</v>
      </c>
      <c r="I9" s="169" t="s">
        <v>90</v>
      </c>
      <c r="K9" s="290" t="s">
        <v>109</v>
      </c>
    </row>
    <row r="10" spans="1:12">
      <c r="A10" s="200">
        <v>1</v>
      </c>
      <c r="B10" s="190"/>
      <c r="C10" s="190"/>
      <c r="D10" s="190"/>
      <c r="E10" s="155"/>
      <c r="F10" s="156"/>
      <c r="G10" s="115"/>
      <c r="H10" s="156"/>
      <c r="I10" s="352"/>
      <c r="K10" s="291">
        <v>7</v>
      </c>
      <c r="L10" s="440" t="s">
        <v>253</v>
      </c>
    </row>
    <row r="11" spans="1:12">
      <c r="A11" s="201">
        <f>A10+1</f>
        <v>2</v>
      </c>
      <c r="B11" s="176"/>
      <c r="C11" s="176"/>
      <c r="D11" s="176"/>
      <c r="E11" s="192"/>
      <c r="F11" s="120"/>
      <c r="G11" s="120"/>
      <c r="H11" s="120"/>
      <c r="I11" s="347"/>
      <c r="K11" s="58"/>
    </row>
    <row r="12" spans="1:12">
      <c r="A12" s="201">
        <f t="shared" ref="A12:A19" si="0">A11+1</f>
        <v>3</v>
      </c>
      <c r="B12" s="176"/>
      <c r="C12" s="118"/>
      <c r="D12" s="176"/>
      <c r="E12" s="192"/>
      <c r="F12" s="120"/>
      <c r="G12" s="120"/>
      <c r="H12" s="120"/>
      <c r="I12" s="347"/>
    </row>
    <row r="13" spans="1:12">
      <c r="A13" s="201">
        <f t="shared" si="0"/>
        <v>4</v>
      </c>
      <c r="B13" s="176"/>
      <c r="C13" s="118"/>
      <c r="D13" s="176"/>
      <c r="E13" s="192"/>
      <c r="F13" s="120"/>
      <c r="G13" s="120"/>
      <c r="H13" s="120"/>
      <c r="I13" s="347"/>
    </row>
    <row r="14" spans="1:12">
      <c r="A14" s="201">
        <f t="shared" si="0"/>
        <v>5</v>
      </c>
      <c r="B14" s="202"/>
      <c r="C14" s="202"/>
      <c r="D14" s="202"/>
      <c r="E14" s="202"/>
      <c r="F14" s="202"/>
      <c r="G14" s="120"/>
      <c r="H14" s="202"/>
      <c r="I14" s="359"/>
    </row>
    <row r="15" spans="1:12">
      <c r="A15" s="201">
        <f t="shared" si="0"/>
        <v>6</v>
      </c>
      <c r="B15" s="202"/>
      <c r="C15" s="202"/>
      <c r="D15" s="202"/>
      <c r="E15" s="202"/>
      <c r="F15" s="202"/>
      <c r="G15" s="120"/>
      <c r="H15" s="202"/>
      <c r="I15" s="359"/>
    </row>
    <row r="16" spans="1:12">
      <c r="A16" s="201">
        <f t="shared" si="0"/>
        <v>7</v>
      </c>
      <c r="B16" s="202"/>
      <c r="C16" s="202"/>
      <c r="D16" s="202"/>
      <c r="E16" s="202"/>
      <c r="F16" s="202"/>
      <c r="G16" s="120"/>
      <c r="H16" s="202"/>
      <c r="I16" s="359"/>
    </row>
    <row r="17" spans="1:10">
      <c r="A17" s="201">
        <f t="shared" si="0"/>
        <v>8</v>
      </c>
      <c r="B17" s="202"/>
      <c r="C17" s="202"/>
      <c r="D17" s="202"/>
      <c r="E17" s="202"/>
      <c r="F17" s="202"/>
      <c r="G17" s="120"/>
      <c r="H17" s="202"/>
      <c r="I17" s="359"/>
    </row>
    <row r="18" spans="1:10">
      <c r="A18" s="201">
        <f t="shared" si="0"/>
        <v>9</v>
      </c>
      <c r="B18" s="202"/>
      <c r="C18" s="202"/>
      <c r="D18" s="202"/>
      <c r="E18" s="202"/>
      <c r="F18" s="202"/>
      <c r="G18" s="120"/>
      <c r="H18" s="202"/>
      <c r="I18" s="359"/>
    </row>
    <row r="19" spans="1:10" ht="15.75" thickBot="1">
      <c r="A19" s="161">
        <f t="shared" si="0"/>
        <v>10</v>
      </c>
      <c r="B19" s="203"/>
      <c r="C19" s="203"/>
      <c r="D19" s="203"/>
      <c r="E19" s="203"/>
      <c r="F19" s="203"/>
      <c r="G19" s="125"/>
      <c r="H19" s="203"/>
      <c r="I19" s="360"/>
    </row>
    <row r="20" spans="1:10" s="198" customFormat="1" ht="16.5" thickBot="1">
      <c r="A20" s="394"/>
      <c r="B20" s="127"/>
      <c r="C20" s="127"/>
      <c r="D20" s="127"/>
      <c r="E20" s="127"/>
      <c r="F20" s="127"/>
      <c r="G20" s="127"/>
      <c r="H20" s="130" t="str">
        <f>"Total "&amp;LEFT(A7,2)</f>
        <v>Total I9</v>
      </c>
      <c r="I20" s="131">
        <f>SUM(I10:I19)</f>
        <v>0</v>
      </c>
      <c r="J20" s="6"/>
    </row>
    <row r="22" spans="1:10"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sheetData>
  <mergeCells count="3">
    <mergeCell ref="A7:I7"/>
    <mergeCell ref="A6:I6"/>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5"/>
  <sheetViews>
    <sheetView workbookViewId="0">
      <selection activeCell="B26" sqref="B26"/>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5703125" customWidth="1"/>
    <col min="8" max="8" width="10" customWidth="1"/>
    <col min="9" max="9"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row>
    <row r="7" spans="1:12" ht="39" customHeight="1">
      <c r="A7" s="418" t="str">
        <f>'Descriere indicatori'!B13&amp;". "&amp;'Descriere indicatori'!C13</f>
        <v xml:space="preserve">I10. Studii in extenso apărute în volume colective publicate la edituri recunoscute în domeniu*, precum şi studiile aferente proiectelor* </v>
      </c>
      <c r="B7" s="418"/>
      <c r="C7" s="418"/>
      <c r="D7" s="418"/>
      <c r="E7" s="418"/>
      <c r="F7" s="418"/>
      <c r="G7" s="418"/>
      <c r="H7" s="418"/>
      <c r="I7" s="418"/>
    </row>
    <row r="8" spans="1:12" s="198" customFormat="1" ht="17.25" customHeight="1" thickBot="1">
      <c r="A8" s="39"/>
      <c r="B8" s="197"/>
      <c r="C8" s="197"/>
      <c r="D8" s="197"/>
      <c r="E8" s="197"/>
      <c r="F8" s="197"/>
      <c r="G8" s="197"/>
      <c r="H8" s="197"/>
      <c r="I8" s="197"/>
    </row>
    <row r="9" spans="1:12" ht="30.75" thickBot="1">
      <c r="A9" s="166" t="s">
        <v>55</v>
      </c>
      <c r="B9" s="167" t="s">
        <v>83</v>
      </c>
      <c r="C9" s="167" t="s">
        <v>56</v>
      </c>
      <c r="D9" s="167" t="s">
        <v>57</v>
      </c>
      <c r="E9" s="167" t="s">
        <v>80</v>
      </c>
      <c r="F9" s="168" t="s">
        <v>87</v>
      </c>
      <c r="G9" s="167" t="s">
        <v>58</v>
      </c>
      <c r="H9" s="167" t="s">
        <v>112</v>
      </c>
      <c r="I9" s="169" t="s">
        <v>90</v>
      </c>
      <c r="K9" s="290" t="s">
        <v>109</v>
      </c>
    </row>
    <row r="10" spans="1:12" ht="15.75">
      <c r="A10" s="200">
        <v>1</v>
      </c>
      <c r="B10" s="114"/>
      <c r="C10" s="155"/>
      <c r="D10" s="259"/>
      <c r="E10" s="260"/>
      <c r="F10" s="155"/>
      <c r="G10" s="155"/>
      <c r="H10" s="155"/>
      <c r="I10" s="361"/>
      <c r="J10" s="212"/>
      <c r="K10" s="291" t="s">
        <v>161</v>
      </c>
      <c r="L10" s="440" t="s">
        <v>254</v>
      </c>
    </row>
    <row r="11" spans="1:12" ht="15.75">
      <c r="A11" s="261">
        <f>A10+1</f>
        <v>2</v>
      </c>
      <c r="B11" s="152"/>
      <c r="C11" s="177"/>
      <c r="D11" s="119"/>
      <c r="E11" s="192"/>
      <c r="F11" s="177"/>
      <c r="G11" s="177"/>
      <c r="H11" s="177"/>
      <c r="I11" s="353"/>
      <c r="J11" s="212"/>
      <c r="K11" s="58"/>
      <c r="L11" s="440" t="s">
        <v>255</v>
      </c>
    </row>
    <row r="12" spans="1:12">
      <c r="A12" s="261">
        <f t="shared" ref="A12:A19" si="0">A11+1</f>
        <v>3</v>
      </c>
      <c r="B12" s="152"/>
      <c r="C12" s="152"/>
      <c r="D12" s="152"/>
      <c r="E12" s="42"/>
      <c r="F12" s="120"/>
      <c r="G12" s="120"/>
      <c r="H12" s="120"/>
      <c r="I12" s="347"/>
    </row>
    <row r="13" spans="1:12">
      <c r="A13" s="261">
        <f t="shared" si="0"/>
        <v>4</v>
      </c>
      <c r="B13" s="119"/>
      <c r="C13" s="119"/>
      <c r="D13" s="152"/>
      <c r="E13" s="42"/>
      <c r="F13" s="120"/>
      <c r="G13" s="120"/>
      <c r="H13" s="120"/>
      <c r="I13" s="347"/>
    </row>
    <row r="14" spans="1:12">
      <c r="A14" s="261">
        <f t="shared" si="0"/>
        <v>5</v>
      </c>
      <c r="B14" s="152"/>
      <c r="C14" s="119"/>
      <c r="D14" s="119"/>
      <c r="E14" s="192"/>
      <c r="F14" s="120"/>
      <c r="G14" s="120"/>
      <c r="H14" s="120"/>
      <c r="I14" s="347"/>
    </row>
    <row r="15" spans="1:12">
      <c r="A15" s="261">
        <f t="shared" si="0"/>
        <v>6</v>
      </c>
      <c r="B15" s="176"/>
      <c r="C15" s="176"/>
      <c r="D15" s="176"/>
      <c r="E15" s="192"/>
      <c r="F15" s="120"/>
      <c r="G15" s="120"/>
      <c r="H15" s="120"/>
      <c r="I15" s="347"/>
    </row>
    <row r="16" spans="1:12">
      <c r="A16" s="261">
        <f t="shared" si="0"/>
        <v>7</v>
      </c>
      <c r="B16" s="176"/>
      <c r="C16" s="118"/>
      <c r="D16" s="176"/>
      <c r="E16" s="192"/>
      <c r="F16" s="120"/>
      <c r="G16" s="120"/>
      <c r="H16" s="120"/>
      <c r="I16" s="347"/>
    </row>
    <row r="17" spans="1:9">
      <c r="A17" s="261">
        <f t="shared" si="0"/>
        <v>8</v>
      </c>
      <c r="B17" s="176"/>
      <c r="C17" s="118"/>
      <c r="D17" s="176"/>
      <c r="E17" s="192"/>
      <c r="F17" s="120"/>
      <c r="G17" s="120"/>
      <c r="H17" s="120"/>
      <c r="I17" s="347"/>
    </row>
    <row r="18" spans="1:9">
      <c r="A18" s="261">
        <f t="shared" si="0"/>
        <v>9</v>
      </c>
      <c r="B18" s="192"/>
      <c r="C18" s="42"/>
      <c r="D18" s="42"/>
      <c r="E18" s="42"/>
      <c r="F18" s="120"/>
      <c r="G18" s="120"/>
      <c r="H18" s="120"/>
      <c r="I18" s="347"/>
    </row>
    <row r="19" spans="1:9" ht="15.75" thickBot="1">
      <c r="A19" s="262">
        <f t="shared" si="0"/>
        <v>10</v>
      </c>
      <c r="B19" s="162"/>
      <c r="C19" s="124"/>
      <c r="D19" s="124"/>
      <c r="E19" s="195"/>
      <c r="F19" s="125"/>
      <c r="G19" s="125"/>
      <c r="H19" s="125"/>
      <c r="I19" s="348"/>
    </row>
    <row r="20" spans="1:9" ht="15.75" thickBot="1">
      <c r="A20" s="394"/>
      <c r="B20" s="263"/>
      <c r="C20" s="160"/>
      <c r="D20" s="196"/>
      <c r="E20" s="196"/>
      <c r="F20" s="196"/>
      <c r="G20" s="196"/>
      <c r="H20" s="130" t="str">
        <f>"Total "&amp;LEFT(A7,3)</f>
        <v>Total I10</v>
      </c>
      <c r="I20" s="264">
        <f>SUM(I10:I19)</f>
        <v>0</v>
      </c>
    </row>
    <row r="21" spans="1:9">
      <c r="A21" s="22"/>
      <c r="B21" s="16"/>
      <c r="C21" s="18"/>
      <c r="D21" s="22"/>
    </row>
    <row r="22" spans="1:9"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row r="23" spans="1:9" ht="48" customHeight="1">
      <c r="A23" s="417" t="str">
        <f>'Descriere indicatori'!B43</f>
        <v xml:space="preserve">** Autor, şef proiect / studiu, coordonator proiect / studiu complex sau director de proiect / studiu se va lua în consideraţie punctajul indicat în întregime / ca şef proiect secţiune, componentă sau studiu din cadrul cercetării, punctajul indicat se va împărţi la jumătate / ca membru în echipa de elaborare a studiului sau a componentei acestuia punctajul se va împărţi la numărul de autori. </v>
      </c>
      <c r="B23" s="417"/>
      <c r="C23" s="417"/>
      <c r="D23" s="417"/>
      <c r="E23" s="417"/>
      <c r="F23" s="417"/>
      <c r="G23" s="417"/>
      <c r="H23" s="417"/>
      <c r="I23" s="417"/>
    </row>
    <row r="24" spans="1:9">
      <c r="A24" s="22"/>
      <c r="B24" s="18"/>
      <c r="C24" s="18"/>
      <c r="D24" s="22"/>
    </row>
    <row r="25" spans="1:9">
      <c r="A25" s="22"/>
      <c r="B25" s="18"/>
      <c r="C25" s="18"/>
    </row>
  </sheetData>
  <mergeCells count="4">
    <mergeCell ref="A6:I6"/>
    <mergeCell ref="A7:I7"/>
    <mergeCell ref="A22:I22"/>
    <mergeCell ref="A23:I23"/>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6"/>
  <sheetViews>
    <sheetView workbookViewId="0">
      <selection activeCell="I20" sqref="I20"/>
    </sheetView>
  </sheetViews>
  <sheetFormatPr defaultRowHeight="15"/>
  <cols>
    <col min="1" max="1" width="5.140625" customWidth="1"/>
    <col min="2" max="2" width="22.140625" customWidth="1"/>
    <col min="3" max="3" width="27.140625" customWidth="1"/>
    <col min="4" max="4" width="21.42578125" customWidth="1"/>
    <col min="5" max="5" width="6.85546875" customWidth="1"/>
    <col min="6" max="6" width="10.5703125" customWidth="1"/>
    <col min="7" max="7" width="16" customWidth="1"/>
    <col min="8" max="8" width="10" customWidth="1"/>
    <col min="9" max="9"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c r="J6" s="40"/>
    </row>
    <row r="7" spans="1:12" ht="39" customHeight="1">
      <c r="A7" s="418" t="str">
        <f>'Descriere indicatori'!B14&amp;"a. "&amp;'Descriere indicatori'!C14</f>
        <v xml:space="preserve">I11a. Publicaţii in extenso în lucrări ale conferinţelor ştiinţifice de arhitectură, urbanism, peisagistică, design şi restaurare, precum şi ale ştiinţelor conexe - pentru specializări transdisciplinare, la nivel internaţional / naţional / local </v>
      </c>
      <c r="B7" s="418"/>
      <c r="C7" s="418"/>
      <c r="D7" s="418"/>
      <c r="E7" s="418"/>
      <c r="F7" s="418"/>
      <c r="G7" s="418"/>
      <c r="H7" s="418"/>
      <c r="I7" s="418"/>
      <c r="J7" s="39"/>
    </row>
    <row r="8" spans="1:12" ht="19.5" customHeight="1" thickBot="1">
      <c r="A8" s="64"/>
      <c r="B8" s="64"/>
      <c r="C8" s="64"/>
      <c r="D8" s="64"/>
      <c r="E8" s="64"/>
      <c r="F8" s="64"/>
      <c r="G8" s="64"/>
      <c r="H8" s="64"/>
      <c r="I8" s="64"/>
      <c r="J8" s="39"/>
    </row>
    <row r="9" spans="1:12" ht="63" customHeight="1" thickBot="1">
      <c r="A9" s="250" t="s">
        <v>55</v>
      </c>
      <c r="B9" s="251" t="s">
        <v>83</v>
      </c>
      <c r="C9" s="252" t="s">
        <v>52</v>
      </c>
      <c r="D9" s="252" t="s">
        <v>135</v>
      </c>
      <c r="E9" s="251" t="s">
        <v>87</v>
      </c>
      <c r="F9" s="252" t="s">
        <v>53</v>
      </c>
      <c r="G9" s="252" t="s">
        <v>79</v>
      </c>
      <c r="H9" s="251" t="s">
        <v>54</v>
      </c>
      <c r="I9" s="258" t="s">
        <v>148</v>
      </c>
      <c r="J9" s="2"/>
      <c r="K9" s="290" t="s">
        <v>109</v>
      </c>
    </row>
    <row r="10" spans="1:12" ht="15.75">
      <c r="A10" s="67">
        <v>1</v>
      </c>
      <c r="B10" s="31"/>
      <c r="C10" s="53"/>
      <c r="D10" s="53"/>
      <c r="E10" s="65"/>
      <c r="F10" s="66"/>
      <c r="G10" s="31"/>
      <c r="H10" s="31"/>
      <c r="I10" s="362"/>
      <c r="K10" s="291" t="s">
        <v>162</v>
      </c>
      <c r="L10" s="440" t="s">
        <v>256</v>
      </c>
    </row>
    <row r="11" spans="1:12" ht="15.75">
      <c r="A11" s="68">
        <f>A10+1</f>
        <v>2</v>
      </c>
      <c r="B11" s="21"/>
      <c r="C11" s="21"/>
      <c r="D11" s="21"/>
      <c r="E11" s="20"/>
      <c r="F11" s="29"/>
      <c r="G11" s="21"/>
      <c r="H11" s="20"/>
      <c r="I11" s="363"/>
      <c r="K11" s="58"/>
    </row>
    <row r="12" spans="1:12" ht="15.75">
      <c r="A12" s="68">
        <f t="shared" ref="A12:A19" si="0">A11+1</f>
        <v>3</v>
      </c>
      <c r="B12" s="21"/>
      <c r="C12" s="21"/>
      <c r="D12" s="21"/>
      <c r="E12" s="20"/>
      <c r="F12" s="24"/>
      <c r="G12" s="21"/>
      <c r="H12" s="20"/>
      <c r="I12" s="363"/>
    </row>
    <row r="13" spans="1:12" ht="15.75">
      <c r="A13" s="68">
        <f t="shared" si="0"/>
        <v>4</v>
      </c>
      <c r="B13" s="21"/>
      <c r="C13" s="21"/>
      <c r="D13" s="21"/>
      <c r="E13" s="21"/>
      <c r="F13" s="24"/>
      <c r="G13" s="21"/>
      <c r="H13" s="21"/>
      <c r="I13" s="363"/>
    </row>
    <row r="14" spans="1:12" ht="15.75">
      <c r="A14" s="68">
        <f t="shared" si="0"/>
        <v>5</v>
      </c>
      <c r="B14" s="21"/>
      <c r="C14" s="21"/>
      <c r="D14" s="21"/>
      <c r="E14" s="21"/>
      <c r="F14" s="21"/>
      <c r="G14" s="21"/>
      <c r="H14" s="21"/>
      <c r="I14" s="363"/>
    </row>
    <row r="15" spans="1:12" ht="15.75">
      <c r="A15" s="68">
        <f t="shared" si="0"/>
        <v>6</v>
      </c>
      <c r="B15" s="20"/>
      <c r="C15" s="21"/>
      <c r="D15" s="21"/>
      <c r="E15" s="20"/>
      <c r="F15" s="20"/>
      <c r="G15" s="20"/>
      <c r="H15" s="20"/>
      <c r="I15" s="363"/>
    </row>
    <row r="16" spans="1:12" ht="15.75">
      <c r="A16" s="68">
        <f t="shared" si="0"/>
        <v>7</v>
      </c>
      <c r="B16" s="20"/>
      <c r="C16" s="20"/>
      <c r="D16" s="21"/>
      <c r="E16" s="20"/>
      <c r="F16" s="20"/>
      <c r="G16" s="21"/>
      <c r="H16" s="20"/>
      <c r="I16" s="363"/>
    </row>
    <row r="17" spans="1:10" ht="15.75">
      <c r="A17" s="68">
        <f t="shared" si="0"/>
        <v>8</v>
      </c>
      <c r="B17" s="21"/>
      <c r="C17" s="21"/>
      <c r="D17" s="21"/>
      <c r="E17" s="20"/>
      <c r="F17" s="20"/>
      <c r="G17" s="21"/>
      <c r="H17" s="20"/>
      <c r="I17" s="363"/>
    </row>
    <row r="18" spans="1:10" ht="15.75">
      <c r="A18" s="68">
        <f t="shared" si="0"/>
        <v>9</v>
      </c>
      <c r="B18" s="21"/>
      <c r="C18" s="21"/>
      <c r="D18" s="21"/>
      <c r="E18" s="21"/>
      <c r="F18" s="29"/>
      <c r="G18" s="23"/>
      <c r="H18" s="21"/>
      <c r="I18" s="364"/>
      <c r="J18" s="25"/>
    </row>
    <row r="19" spans="1:10" ht="16.5" thickBot="1">
      <c r="A19" s="69">
        <f t="shared" si="0"/>
        <v>10</v>
      </c>
      <c r="B19" s="52"/>
      <c r="C19" s="70"/>
      <c r="D19" s="52"/>
      <c r="E19" s="52"/>
      <c r="F19" s="70"/>
      <c r="G19" s="70"/>
      <c r="H19" s="70"/>
      <c r="I19" s="365"/>
    </row>
    <row r="20" spans="1:10" ht="16.5" thickBot="1">
      <c r="A20" s="393"/>
      <c r="C20" s="22"/>
      <c r="D20" s="27"/>
      <c r="E20" s="18"/>
      <c r="H20" s="130" t="str">
        <f>"Total "&amp;LEFT(A7,4)</f>
        <v>Total I11a</v>
      </c>
      <c r="I20" s="447">
        <f>SUM(I10:I19)</f>
        <v>0</v>
      </c>
    </row>
    <row r="21" spans="1:10" ht="15.75">
      <c r="A21" s="56"/>
      <c r="C21" s="22"/>
      <c r="D21" s="28"/>
      <c r="E21" s="18"/>
    </row>
    <row r="22" spans="1:10">
      <c r="C22" s="22"/>
      <c r="D22" s="28"/>
      <c r="E22" s="18"/>
      <c r="F22" s="22"/>
      <c r="G22" s="22"/>
    </row>
    <row r="23" spans="1:10">
      <c r="C23" s="22"/>
      <c r="D23" s="27"/>
      <c r="E23" s="18"/>
      <c r="F23" s="22"/>
      <c r="G23" s="22"/>
    </row>
    <row r="24" spans="1:10">
      <c r="C24" s="22"/>
      <c r="D24" s="27"/>
      <c r="E24" s="18"/>
      <c r="F24" s="22"/>
      <c r="G24" s="22"/>
    </row>
    <row r="25" spans="1:10">
      <c r="C25" s="22"/>
      <c r="D25" s="27"/>
      <c r="E25" s="18"/>
      <c r="F25" s="22"/>
      <c r="G25" s="22"/>
    </row>
    <row r="26" spans="1:10">
      <c r="C26" s="22"/>
      <c r="D26" s="16"/>
      <c r="E26" s="18"/>
      <c r="F26" s="22"/>
      <c r="G26" s="22"/>
    </row>
  </sheetData>
  <mergeCells count="2">
    <mergeCell ref="A7:I7"/>
    <mergeCell ref="A6:I6"/>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1"/>
  <sheetViews>
    <sheetView workbookViewId="0">
      <selection activeCell="M15" sqref="M15"/>
    </sheetView>
  </sheetViews>
  <sheetFormatPr defaultRowHeight="15"/>
  <cols>
    <col min="1" max="1" width="5.140625" customWidth="1"/>
    <col min="2" max="2" width="21.42578125" customWidth="1"/>
    <col min="3" max="3" width="31.42578125" customWidth="1"/>
    <col min="4" max="4" width="27.42578125" customWidth="1"/>
    <col min="5" max="5" width="6.85546875" customWidth="1"/>
    <col min="6" max="6" width="10.5703125" customWidth="1"/>
    <col min="7" max="7" width="16" style="198" customWidth="1"/>
    <col min="8" max="8" width="9.7109375" customWidth="1"/>
  </cols>
  <sheetData>
    <row r="1" spans="1:11" ht="15.75">
      <c r="A1" s="284" t="str">
        <f>'Date initiale'!C3</f>
        <v>Universitatea de Arhitectură și Urbanism "Ion Mincu" București</v>
      </c>
      <c r="B1" s="284"/>
      <c r="C1" s="284"/>
      <c r="D1" s="17"/>
    </row>
    <row r="2" spans="1:11" ht="15.75">
      <c r="A2" s="284" t="str">
        <f>'Date initiale'!B4&amp;" "&amp;'Date initiale'!C4</f>
        <v>Facultatea ARHITECTURA</v>
      </c>
      <c r="B2" s="284"/>
      <c r="C2" s="284"/>
      <c r="D2" s="17"/>
    </row>
    <row r="3" spans="1:11" ht="15.75">
      <c r="A3" s="284" t="str">
        <f>'Date initiale'!B5&amp;" "&amp;'Date initiale'!C5</f>
        <v>Departamentul Științe Tehnice</v>
      </c>
      <c r="B3" s="284"/>
      <c r="C3" s="284"/>
      <c r="D3" s="17"/>
    </row>
    <row r="4" spans="1:11">
      <c r="A4" s="127" t="str">
        <f>'Date initiale'!C6&amp;", "&amp;'Date initiale'!C7</f>
        <v>[nume, prenume], C10</v>
      </c>
      <c r="B4" s="127"/>
      <c r="C4" s="127"/>
    </row>
    <row r="5" spans="1:11" s="198" customFormat="1">
      <c r="A5" s="127"/>
      <c r="B5" s="127"/>
      <c r="C5" s="127"/>
    </row>
    <row r="6" spans="1:11" ht="15.75">
      <c r="A6" s="415" t="s">
        <v>111</v>
      </c>
      <c r="B6" s="415"/>
      <c r="C6" s="415"/>
      <c r="D6" s="415"/>
      <c r="E6" s="415"/>
      <c r="F6" s="415"/>
      <c r="G6" s="415"/>
      <c r="H6" s="415"/>
      <c r="I6" s="40"/>
      <c r="J6" s="40"/>
    </row>
    <row r="7" spans="1:11" ht="48" customHeight="1">
      <c r="A7" s="418" t="str">
        <f>'Descriere indicatori'!B14&amp;"b. "&amp;'Descriere indicatori'!C15</f>
        <v>I11b. Coordonator publicaţie/coordonator de ediţie la publicaţii şi edituri internaţionale/naţionale;
keynote speaker la conferinţe şi comunicări ştiinţifice internaţionale/naţionale, review-er la conferințe și comunicări științifice internaționale / naționale</v>
      </c>
      <c r="B7" s="418"/>
      <c r="C7" s="418"/>
      <c r="D7" s="418"/>
      <c r="E7" s="418"/>
      <c r="F7" s="418"/>
      <c r="G7" s="418"/>
      <c r="H7" s="418"/>
      <c r="I7" s="199"/>
      <c r="J7" s="199"/>
    </row>
    <row r="8" spans="1:11" ht="21.75" customHeight="1" thickBot="1">
      <c r="A8" s="62"/>
      <c r="B8" s="62"/>
      <c r="C8" s="62"/>
      <c r="D8" s="62"/>
      <c r="E8" s="62"/>
      <c r="F8" s="62"/>
      <c r="G8" s="62"/>
      <c r="H8" s="62"/>
    </row>
    <row r="9" spans="1:11" ht="30.75" thickBot="1">
      <c r="A9" s="166" t="s">
        <v>55</v>
      </c>
      <c r="B9" s="233" t="s">
        <v>83</v>
      </c>
      <c r="C9" s="233" t="s">
        <v>137</v>
      </c>
      <c r="D9" s="233" t="s">
        <v>138</v>
      </c>
      <c r="E9" s="233" t="s">
        <v>75</v>
      </c>
      <c r="F9" s="233" t="s">
        <v>76</v>
      </c>
      <c r="G9" s="253" t="s">
        <v>136</v>
      </c>
      <c r="H9" s="258" t="s">
        <v>148</v>
      </c>
      <c r="J9" s="290" t="s">
        <v>109</v>
      </c>
    </row>
    <row r="10" spans="1:11">
      <c r="A10" s="213">
        <v>1</v>
      </c>
      <c r="B10" s="134"/>
      <c r="C10" s="214"/>
      <c r="D10" s="215"/>
      <c r="E10" s="216"/>
      <c r="F10" s="217"/>
      <c r="G10" s="218"/>
      <c r="H10" s="366"/>
      <c r="J10" s="291" t="s">
        <v>257</v>
      </c>
      <c r="K10" s="440" t="s">
        <v>260</v>
      </c>
    </row>
    <row r="11" spans="1:11">
      <c r="A11" s="219">
        <f>A10+1</f>
        <v>2</v>
      </c>
      <c r="B11" s="139"/>
      <c r="C11" s="139"/>
      <c r="D11" s="139"/>
      <c r="E11" s="139"/>
      <c r="F11" s="220"/>
      <c r="G11" s="221"/>
      <c r="H11" s="353"/>
      <c r="J11" s="291" t="s">
        <v>258</v>
      </c>
    </row>
    <row r="12" spans="1:11" ht="15.75">
      <c r="A12" s="219">
        <f t="shared" ref="A12:A19" si="0">A11+1</f>
        <v>3</v>
      </c>
      <c r="B12" s="223"/>
      <c r="C12" s="223"/>
      <c r="D12" s="223"/>
      <c r="E12" s="223"/>
      <c r="F12" s="224"/>
      <c r="G12" s="225"/>
      <c r="H12" s="367"/>
      <c r="I12" s="26"/>
      <c r="J12" s="291" t="s">
        <v>259</v>
      </c>
    </row>
    <row r="13" spans="1:11" ht="15.75">
      <c r="A13" s="219">
        <f t="shared" si="0"/>
        <v>4</v>
      </c>
      <c r="B13" s="139"/>
      <c r="C13" s="139"/>
      <c r="D13" s="139"/>
      <c r="E13" s="139"/>
      <c r="F13" s="220"/>
      <c r="G13" s="221"/>
      <c r="H13" s="353"/>
      <c r="I13" s="26"/>
    </row>
    <row r="14" spans="1:11" s="198" customFormat="1">
      <c r="A14" s="219">
        <f t="shared" si="0"/>
        <v>5</v>
      </c>
      <c r="B14" s="139"/>
      <c r="C14" s="139"/>
      <c r="D14" s="139"/>
      <c r="E14" s="139"/>
      <c r="F14" s="220"/>
      <c r="G14" s="221"/>
      <c r="H14" s="353"/>
    </row>
    <row r="15" spans="1:11" s="198" customFormat="1" ht="15.75">
      <c r="A15" s="219">
        <f t="shared" si="0"/>
        <v>6</v>
      </c>
      <c r="B15" s="139"/>
      <c r="C15" s="139"/>
      <c r="D15" s="139"/>
      <c r="E15" s="139"/>
      <c r="F15" s="220"/>
      <c r="G15" s="221"/>
      <c r="H15" s="353"/>
      <c r="I15" s="26"/>
    </row>
    <row r="16" spans="1:11" s="198" customFormat="1">
      <c r="A16" s="219">
        <f t="shared" si="0"/>
        <v>7</v>
      </c>
      <c r="B16" s="139"/>
      <c r="C16" s="139"/>
      <c r="D16" s="139"/>
      <c r="E16" s="139"/>
      <c r="F16" s="220"/>
      <c r="G16" s="221"/>
      <c r="H16" s="353"/>
    </row>
    <row r="17" spans="1:9" s="198" customFormat="1" ht="15.75">
      <c r="A17" s="219">
        <f t="shared" si="0"/>
        <v>8</v>
      </c>
      <c r="B17" s="223"/>
      <c r="C17" s="223"/>
      <c r="D17" s="223"/>
      <c r="E17" s="223"/>
      <c r="F17" s="224"/>
      <c r="G17" s="225"/>
      <c r="H17" s="367"/>
      <c r="I17" s="26"/>
    </row>
    <row r="18" spans="1:9" s="198" customFormat="1" ht="15.75">
      <c r="A18" s="219">
        <f t="shared" si="0"/>
        <v>9</v>
      </c>
      <c r="B18" s="139"/>
      <c r="C18" s="139"/>
      <c r="D18" s="139"/>
      <c r="E18" s="139"/>
      <c r="F18" s="220"/>
      <c r="G18" s="221"/>
      <c r="H18" s="353"/>
      <c r="I18" s="26"/>
    </row>
    <row r="19" spans="1:9" ht="15.75" thickBot="1">
      <c r="A19" s="226">
        <f t="shared" si="0"/>
        <v>10</v>
      </c>
      <c r="B19" s="146"/>
      <c r="C19" s="146"/>
      <c r="D19" s="146"/>
      <c r="E19" s="146"/>
      <c r="F19" s="227"/>
      <c r="G19" s="228"/>
      <c r="H19" s="368"/>
    </row>
    <row r="20" spans="1:9" ht="15.75" thickBot="1">
      <c r="A20" s="392"/>
      <c r="B20" s="230"/>
      <c r="C20" s="230"/>
      <c r="D20" s="230"/>
      <c r="E20" s="230"/>
      <c r="F20" s="231"/>
      <c r="G20" s="170" t="str">
        <f>"Total "&amp;LEFT(A7,4)</f>
        <v>Total I11b</v>
      </c>
      <c r="H20" s="299">
        <f>SUM(H10:H19)</f>
        <v>0</v>
      </c>
    </row>
    <row r="21" spans="1:9" ht="15.75">
      <c r="A21" s="30"/>
      <c r="B21" s="30"/>
      <c r="C21" s="30"/>
      <c r="D21" s="30"/>
      <c r="E21" s="30"/>
      <c r="F21" s="30"/>
      <c r="G21" s="30"/>
      <c r="H21" s="30"/>
    </row>
  </sheetData>
  <mergeCells count="2">
    <mergeCell ref="A6:H6"/>
    <mergeCell ref="A7:H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26"/>
  <sheetViews>
    <sheetView workbookViewId="0">
      <selection activeCell="J10" sqref="J10"/>
    </sheetView>
  </sheetViews>
  <sheetFormatPr defaultRowHeight="15"/>
  <cols>
    <col min="1" max="1" width="5.140625" customWidth="1"/>
    <col min="2" max="2" width="22.140625" customWidth="1"/>
    <col min="3" max="3" width="35.7109375" customWidth="1"/>
    <col min="4" max="4" width="38.85546875" customWidth="1"/>
    <col min="5" max="5" width="6.85546875" customWidth="1"/>
    <col min="6" max="6" width="10.5703125" customWidth="1"/>
    <col min="7" max="7" width="9.7109375" customWidth="1"/>
  </cols>
  <sheetData>
    <row r="1" spans="1:10">
      <c r="A1" s="284" t="str">
        <f>'Date initiale'!C3</f>
        <v>Universitatea de Arhitectură și Urbanism "Ion Mincu" București</v>
      </c>
      <c r="B1" s="284"/>
      <c r="C1" s="284"/>
    </row>
    <row r="2" spans="1:10">
      <c r="A2" s="284" t="str">
        <f>'Date initiale'!B4&amp;" "&amp;'Date initiale'!C4</f>
        <v>Facultatea ARHITECTURA</v>
      </c>
      <c r="B2" s="284"/>
      <c r="C2" s="284"/>
    </row>
    <row r="3" spans="1:10">
      <c r="A3" s="284" t="str">
        <f>'Date initiale'!B5&amp;" "&amp;'Date initiale'!C5</f>
        <v>Departamentul Științe Tehnice</v>
      </c>
      <c r="B3" s="284"/>
      <c r="C3" s="284"/>
    </row>
    <row r="4" spans="1:10">
      <c r="A4" s="127" t="str">
        <f>'Date initiale'!C6&amp;", "&amp;'Date initiale'!C7</f>
        <v>[nume, prenume], C10</v>
      </c>
      <c r="B4" s="127"/>
      <c r="C4" s="127"/>
    </row>
    <row r="5" spans="1:10" s="198" customFormat="1">
      <c r="A5" s="127"/>
      <c r="B5" s="127"/>
      <c r="C5" s="127"/>
    </row>
    <row r="6" spans="1:10" ht="15.75">
      <c r="A6" s="420" t="s">
        <v>111</v>
      </c>
      <c r="B6" s="420"/>
      <c r="C6" s="420"/>
      <c r="D6" s="420"/>
      <c r="E6" s="420"/>
      <c r="F6" s="420"/>
      <c r="G6" s="420"/>
    </row>
    <row r="7" spans="1:10" ht="15.75">
      <c r="A7" s="418" t="str">
        <f>'Descriere indicatori'!B14&amp;"c. "&amp;'Descriere indicatori'!C16</f>
        <v>I11c. Susţinere comunicare publică în cadrul conferinţelor, colocviilor, seminariilor internaţionale/naţionale</v>
      </c>
      <c r="B7" s="418"/>
      <c r="C7" s="418"/>
      <c r="D7" s="418"/>
      <c r="E7" s="418"/>
      <c r="F7" s="418"/>
      <c r="G7" s="418"/>
      <c r="H7" s="199"/>
    </row>
    <row r="8" spans="1:10" s="198" customFormat="1" ht="16.5" thickBot="1">
      <c r="A8" s="197"/>
      <c r="B8" s="197"/>
      <c r="C8" s="197"/>
      <c r="D8" s="197"/>
      <c r="E8" s="197"/>
      <c r="F8" s="197"/>
      <c r="G8" s="197"/>
      <c r="H8" s="197"/>
    </row>
    <row r="9" spans="1:10" ht="30.75" thickBot="1">
      <c r="A9" s="166" t="s">
        <v>55</v>
      </c>
      <c r="B9" s="233" t="s">
        <v>83</v>
      </c>
      <c r="C9" s="233" t="s">
        <v>73</v>
      </c>
      <c r="D9" s="233" t="s">
        <v>74</v>
      </c>
      <c r="E9" s="233" t="s">
        <v>75</v>
      </c>
      <c r="F9" s="233" t="s">
        <v>76</v>
      </c>
      <c r="G9" s="258" t="s">
        <v>148</v>
      </c>
      <c r="I9" s="290" t="s">
        <v>109</v>
      </c>
    </row>
    <row r="10" spans="1:10">
      <c r="A10" s="235">
        <v>1</v>
      </c>
      <c r="B10" s="214"/>
      <c r="C10" s="236"/>
      <c r="D10" s="237"/>
      <c r="E10" s="216"/>
      <c r="F10" s="216"/>
      <c r="G10" s="366"/>
      <c r="I10" s="291" t="s">
        <v>164</v>
      </c>
      <c r="J10" s="440" t="s">
        <v>261</v>
      </c>
    </row>
    <row r="11" spans="1:10">
      <c r="A11" s="238">
        <f>A10+1</f>
        <v>2</v>
      </c>
      <c r="B11" s="143"/>
      <c r="C11" s="239"/>
      <c r="D11" s="240"/>
      <c r="E11" s="241"/>
      <c r="F11" s="242"/>
      <c r="G11" s="369"/>
    </row>
    <row r="12" spans="1:10">
      <c r="A12" s="238">
        <f t="shared" ref="A12:A19" si="0">A11+1</f>
        <v>3</v>
      </c>
      <c r="B12" s="143"/>
      <c r="C12" s="243"/>
      <c r="D12" s="241"/>
      <c r="E12" s="241"/>
      <c r="F12" s="242"/>
      <c r="G12" s="369"/>
    </row>
    <row r="13" spans="1:10">
      <c r="A13" s="238">
        <f t="shared" si="0"/>
        <v>4</v>
      </c>
      <c r="B13" s="139"/>
      <c r="C13" s="139"/>
      <c r="D13" s="139"/>
      <c r="E13" s="139"/>
      <c r="F13" s="220"/>
      <c r="G13" s="353"/>
    </row>
    <row r="14" spans="1:10">
      <c r="A14" s="238">
        <f t="shared" si="0"/>
        <v>5</v>
      </c>
      <c r="B14" s="139"/>
      <c r="C14" s="139"/>
      <c r="D14" s="139"/>
      <c r="E14" s="139"/>
      <c r="F14" s="220"/>
      <c r="G14" s="353"/>
    </row>
    <row r="15" spans="1:10">
      <c r="A15" s="238">
        <f t="shared" si="0"/>
        <v>6</v>
      </c>
      <c r="B15" s="139"/>
      <c r="C15" s="139"/>
      <c r="D15" s="139"/>
      <c r="E15" s="139"/>
      <c r="F15" s="244"/>
      <c r="G15" s="353"/>
    </row>
    <row r="16" spans="1:10">
      <c r="A16" s="238">
        <f t="shared" si="0"/>
        <v>7</v>
      </c>
      <c r="B16" s="139"/>
      <c r="C16" s="139"/>
      <c r="D16" s="139"/>
      <c r="E16" s="139"/>
      <c r="F16" s="220"/>
      <c r="G16" s="353"/>
    </row>
    <row r="17" spans="1:7">
      <c r="A17" s="238">
        <f t="shared" si="0"/>
        <v>8</v>
      </c>
      <c r="B17" s="139"/>
      <c r="C17" s="139"/>
      <c r="D17" s="139"/>
      <c r="E17" s="139"/>
      <c r="F17" s="220"/>
      <c r="G17" s="353"/>
    </row>
    <row r="18" spans="1:7">
      <c r="A18" s="238">
        <f t="shared" si="0"/>
        <v>9</v>
      </c>
      <c r="B18" s="139"/>
      <c r="C18" s="139"/>
      <c r="D18" s="139"/>
      <c r="E18" s="139"/>
      <c r="F18" s="220"/>
      <c r="G18" s="353"/>
    </row>
    <row r="19" spans="1:7" ht="15.75" thickBot="1">
      <c r="A19" s="245">
        <f t="shared" si="0"/>
        <v>10</v>
      </c>
      <c r="B19" s="146"/>
      <c r="C19" s="246"/>
      <c r="D19" s="247"/>
      <c r="E19" s="146"/>
      <c r="F19" s="248"/>
      <c r="G19" s="368"/>
    </row>
    <row r="20" spans="1:7" ht="15.75" thickBot="1">
      <c r="A20" s="387"/>
      <c r="B20" s="231"/>
      <c r="C20" s="231"/>
      <c r="D20" s="249"/>
      <c r="E20" s="231"/>
      <c r="F20" s="170" t="str">
        <f>"Total "&amp;LEFT(A7,4)</f>
        <v>Total I11c</v>
      </c>
      <c r="G20" s="171">
        <f>SUM(G10:G19)</f>
        <v>0</v>
      </c>
    </row>
    <row r="21" spans="1:7">
      <c r="D21" s="35"/>
    </row>
    <row r="22" spans="1:7">
      <c r="D22" s="35"/>
    </row>
    <row r="23" spans="1:7">
      <c r="B23" s="35"/>
      <c r="D23" s="35"/>
    </row>
    <row r="24" spans="1:7">
      <c r="B24" s="35"/>
      <c r="D24" s="35"/>
    </row>
    <row r="25" spans="1:7">
      <c r="B25" s="18"/>
      <c r="D25" s="18"/>
    </row>
    <row r="26" spans="1:7">
      <c r="B26" s="22"/>
    </row>
  </sheetData>
  <mergeCells count="2">
    <mergeCell ref="A6:G6"/>
    <mergeCell ref="A7:G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2"/>
  <sheetViews>
    <sheetView workbookViewId="0">
      <selection activeCell="L12" sqref="L12"/>
    </sheetView>
  </sheetViews>
  <sheetFormatPr defaultRowHeight="15"/>
  <cols>
    <col min="1" max="1" width="5.140625" customWidth="1"/>
    <col min="2" max="2" width="10.5703125" customWidth="1"/>
    <col min="3" max="3" width="43.140625" customWidth="1"/>
    <col min="4" max="4" width="24" customWidth="1"/>
    <col min="5" max="5" width="14.28515625" customWidth="1"/>
    <col min="6" max="6" width="11.85546875" style="198" customWidth="1"/>
    <col min="7" max="7" width="10" customWidth="1"/>
    <col min="8" max="8" width="9.7109375" customWidth="1"/>
  </cols>
  <sheetData>
    <row r="1" spans="1:11" ht="15.75">
      <c r="A1" s="284" t="str">
        <f>'Date initiale'!C3</f>
        <v>Universitatea de Arhitectură și Urbanism "Ion Mincu" București</v>
      </c>
      <c r="B1" s="284"/>
      <c r="C1" s="284"/>
      <c r="D1" s="17"/>
      <c r="E1" s="17"/>
      <c r="F1" s="17"/>
    </row>
    <row r="2" spans="1:11" ht="15.75">
      <c r="A2" s="284" t="str">
        <f>'Date initiale'!B4&amp;" "&amp;'Date initiale'!C4</f>
        <v>Facultatea ARHITECTURA</v>
      </c>
      <c r="B2" s="284"/>
      <c r="C2" s="284"/>
      <c r="D2" s="17"/>
      <c r="E2" s="17"/>
      <c r="F2" s="17"/>
    </row>
    <row r="3" spans="1:11" ht="15.75">
      <c r="A3" s="284" t="str">
        <f>'Date initiale'!B5&amp;" "&amp;'Date initiale'!C5</f>
        <v>Departamentul Științe Tehnice</v>
      </c>
      <c r="B3" s="284"/>
      <c r="C3" s="284"/>
      <c r="D3" s="17"/>
      <c r="E3" s="17"/>
      <c r="F3" s="17"/>
    </row>
    <row r="4" spans="1:11" ht="15.75">
      <c r="A4" s="285" t="str">
        <f>'Date initiale'!C6&amp;", "&amp;'Date initiale'!C7</f>
        <v>[nume, prenume], C10</v>
      </c>
      <c r="B4" s="285"/>
      <c r="C4" s="285"/>
      <c r="D4" s="17"/>
      <c r="E4" s="17"/>
      <c r="F4" s="17"/>
    </row>
    <row r="5" spans="1:11" s="198" customFormat="1" ht="15.75">
      <c r="A5" s="285"/>
      <c r="B5" s="285"/>
      <c r="C5" s="285"/>
      <c r="D5" s="17"/>
      <c r="E5" s="17"/>
      <c r="F5" s="17"/>
    </row>
    <row r="6" spans="1:11" ht="15.75">
      <c r="A6" s="415" t="s">
        <v>111</v>
      </c>
      <c r="B6" s="415"/>
      <c r="C6" s="415"/>
      <c r="D6" s="415"/>
      <c r="E6" s="415"/>
      <c r="F6" s="415"/>
      <c r="G6" s="415"/>
      <c r="H6" s="415"/>
    </row>
    <row r="7" spans="1:11" ht="50.25" customHeight="1">
      <c r="A7" s="418" t="str">
        <f>'Descriere indicatori'!B17&amp;". "&amp;'Descriere indicatori'!C17</f>
        <v>I12. Proiect de arhitectură, restaurare, cu un program de mare complexitate, de importanţă naţională sau regională, edificat/autorizat** Gradul de complexitate a temei-program, cu referire în plus la nivelul rezolvării de partiu, de structură, al contextului amplasamentului; fundamentare conceptuală, inovație, precum și a specialităților implicate.</v>
      </c>
      <c r="B7" s="418"/>
      <c r="C7" s="418"/>
      <c r="D7" s="418"/>
      <c r="E7" s="418"/>
      <c r="F7" s="418"/>
      <c r="G7" s="418"/>
      <c r="H7" s="418"/>
      <c r="I7" s="33"/>
      <c r="K7" s="33"/>
    </row>
    <row r="8" spans="1:11" ht="16.5" thickBot="1">
      <c r="A8" s="55"/>
      <c r="B8" s="55"/>
      <c r="C8" s="55"/>
      <c r="D8" s="55"/>
      <c r="E8" s="55"/>
      <c r="F8" s="55"/>
      <c r="G8" s="55"/>
      <c r="H8" s="55"/>
    </row>
    <row r="9" spans="1:11" ht="46.5" customHeight="1" thickBot="1">
      <c r="A9" s="204" t="s">
        <v>55</v>
      </c>
      <c r="B9" s="233" t="s">
        <v>72</v>
      </c>
      <c r="C9" s="257" t="s">
        <v>70</v>
      </c>
      <c r="D9" s="257" t="s">
        <v>71</v>
      </c>
      <c r="E9" s="233" t="s">
        <v>140</v>
      </c>
      <c r="F9" s="233" t="s">
        <v>139</v>
      </c>
      <c r="G9" s="257" t="s">
        <v>87</v>
      </c>
      <c r="H9" s="258" t="s">
        <v>148</v>
      </c>
      <c r="J9" s="290" t="s">
        <v>109</v>
      </c>
    </row>
    <row r="10" spans="1:11">
      <c r="A10" s="213">
        <v>1</v>
      </c>
      <c r="B10" s="134"/>
      <c r="C10" s="134"/>
      <c r="D10" s="134"/>
      <c r="E10" s="134"/>
      <c r="F10" s="134"/>
      <c r="G10" s="134"/>
      <c r="H10" s="370"/>
      <c r="J10" s="291" t="s">
        <v>165</v>
      </c>
      <c r="K10" s="440" t="s">
        <v>262</v>
      </c>
    </row>
    <row r="11" spans="1:11">
      <c r="A11" s="255">
        <f>A10+1</f>
        <v>2</v>
      </c>
      <c r="B11" s="139"/>
      <c r="C11" s="139"/>
      <c r="D11" s="139"/>
      <c r="E11" s="139"/>
      <c r="F11" s="139"/>
      <c r="G11" s="139"/>
      <c r="H11" s="353"/>
      <c r="J11" s="58"/>
    </row>
    <row r="12" spans="1:11">
      <c r="A12" s="255">
        <f t="shared" ref="A12:A19" si="0">A11+1</f>
        <v>3</v>
      </c>
      <c r="B12" s="139"/>
      <c r="C12" s="139"/>
      <c r="D12" s="139"/>
      <c r="E12" s="139"/>
      <c r="F12" s="139"/>
      <c r="G12" s="139"/>
      <c r="H12" s="353"/>
    </row>
    <row r="13" spans="1:11">
      <c r="A13" s="255">
        <f t="shared" si="0"/>
        <v>4</v>
      </c>
      <c r="B13" s="220"/>
      <c r="C13" s="139"/>
      <c r="D13" s="139"/>
      <c r="E13" s="139"/>
      <c r="F13" s="139"/>
      <c r="G13" s="139"/>
      <c r="H13" s="353"/>
    </row>
    <row r="14" spans="1:11">
      <c r="A14" s="255">
        <f t="shared" si="0"/>
        <v>5</v>
      </c>
      <c r="B14" s="220"/>
      <c r="C14" s="139"/>
      <c r="D14" s="139"/>
      <c r="E14" s="139"/>
      <c r="F14" s="139"/>
      <c r="G14" s="139"/>
      <c r="H14" s="353"/>
    </row>
    <row r="15" spans="1:11">
      <c r="A15" s="255">
        <f t="shared" si="0"/>
        <v>6</v>
      </c>
      <c r="B15" s="139"/>
      <c r="C15" s="139"/>
      <c r="D15" s="139"/>
      <c r="E15" s="139"/>
      <c r="F15" s="139"/>
      <c r="G15" s="139"/>
      <c r="H15" s="353"/>
    </row>
    <row r="16" spans="1:11" s="198" customFormat="1">
      <c r="A16" s="255">
        <f t="shared" si="0"/>
        <v>7</v>
      </c>
      <c r="B16" s="220"/>
      <c r="C16" s="139"/>
      <c r="D16" s="139"/>
      <c r="E16" s="139"/>
      <c r="F16" s="139"/>
      <c r="G16" s="139"/>
      <c r="H16" s="353"/>
    </row>
    <row r="17" spans="1:8" s="198" customFormat="1">
      <c r="A17" s="255">
        <f t="shared" si="0"/>
        <v>8</v>
      </c>
      <c r="B17" s="139"/>
      <c r="C17" s="139"/>
      <c r="D17" s="139"/>
      <c r="E17" s="139"/>
      <c r="F17" s="139"/>
      <c r="G17" s="139"/>
      <c r="H17" s="353"/>
    </row>
    <row r="18" spans="1:8">
      <c r="A18" s="256">
        <f t="shared" si="0"/>
        <v>9</v>
      </c>
      <c r="B18" s="220"/>
      <c r="C18" s="139"/>
      <c r="D18" s="139"/>
      <c r="E18" s="139"/>
      <c r="F18" s="139"/>
      <c r="G18" s="139"/>
      <c r="H18" s="358"/>
    </row>
    <row r="19" spans="1:8" ht="15.75" thickBot="1">
      <c r="A19" s="245">
        <f t="shared" si="0"/>
        <v>10</v>
      </c>
      <c r="B19" s="248"/>
      <c r="C19" s="246"/>
      <c r="D19" s="146"/>
      <c r="E19" s="146"/>
      <c r="F19" s="146"/>
      <c r="G19" s="146"/>
      <c r="H19" s="368"/>
    </row>
    <row r="20" spans="1:8" ht="15.75" thickBot="1">
      <c r="A20" s="387"/>
      <c r="B20" s="231"/>
      <c r="C20" s="231"/>
      <c r="D20" s="231"/>
      <c r="E20" s="231"/>
      <c r="F20" s="231"/>
      <c r="G20" s="170" t="str">
        <f>"Total "&amp;LEFT(A7,3)</f>
        <v>Total I12</v>
      </c>
      <c r="H20" s="171">
        <f>SUM(H10:H19)</f>
        <v>0</v>
      </c>
    </row>
    <row r="22" spans="1:8" ht="53.25" customHeight="1">
      <c r="A22" s="417" t="str">
        <f>'Descriere indicatori'!B43</f>
        <v xml:space="preserve">** Autor, şef proiect / studiu, coordonator proiect / studiu complex sau director de proiect / studiu se va lua în consideraţie punctajul indicat în întregime / ca şef proiect secţiune, componentă sau studiu din cadrul cercetării, punctajul indicat se va împărţi la jumătate / ca membru în echipa de elaborare a studiului sau a componentei acestuia punctajul se va împărţi la numărul de autori. </v>
      </c>
      <c r="B22" s="417"/>
      <c r="C22" s="417"/>
      <c r="D22" s="417"/>
      <c r="E22" s="417"/>
      <c r="F22" s="417"/>
      <c r="G22" s="417"/>
      <c r="H22" s="417"/>
    </row>
  </sheetData>
  <mergeCells count="3">
    <mergeCell ref="A7:H7"/>
    <mergeCell ref="A6:H6"/>
    <mergeCell ref="A22:H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C10"/>
  <sheetViews>
    <sheetView showGridLines="0" showRowColHeaders="0" zoomScale="130" zoomScaleNormal="130" workbookViewId="0">
      <selection activeCell="C10" sqref="C10"/>
    </sheetView>
  </sheetViews>
  <sheetFormatPr defaultRowHeight="15"/>
  <cols>
    <col min="1" max="1" width="9.140625" style="198"/>
    <col min="2" max="2" width="28.5703125" customWidth="1"/>
    <col min="3" max="3" width="39" customWidth="1"/>
  </cols>
  <sheetData>
    <row r="1" spans="2:3">
      <c r="B1" s="92" t="s">
        <v>102</v>
      </c>
    </row>
    <row r="3" spans="2:3" ht="31.5">
      <c r="B3" s="398" t="s">
        <v>91</v>
      </c>
      <c r="C3" s="75" t="s">
        <v>103</v>
      </c>
    </row>
    <row r="4" spans="2:3" ht="15.75">
      <c r="B4" s="398" t="s">
        <v>92</v>
      </c>
      <c r="C4" s="402" t="s">
        <v>51</v>
      </c>
    </row>
    <row r="5" spans="2:3" ht="15.75">
      <c r="B5" s="398" t="s">
        <v>93</v>
      </c>
      <c r="C5" s="402" t="s">
        <v>95</v>
      </c>
    </row>
    <row r="6" spans="2:3" ht="15.75">
      <c r="B6" s="399" t="s">
        <v>97</v>
      </c>
      <c r="C6" s="402" t="s">
        <v>179</v>
      </c>
    </row>
    <row r="7" spans="2:3" ht="15.75">
      <c r="B7" s="398" t="s">
        <v>177</v>
      </c>
      <c r="C7" s="402" t="s">
        <v>178</v>
      </c>
    </row>
    <row r="8" spans="2:3" ht="15.75">
      <c r="B8" s="398" t="s">
        <v>106</v>
      </c>
      <c r="C8" s="402" t="s">
        <v>144</v>
      </c>
    </row>
    <row r="9" spans="2:3" ht="15.75">
      <c r="B9" s="400" t="s">
        <v>96</v>
      </c>
      <c r="C9" s="403" t="s">
        <v>245</v>
      </c>
    </row>
    <row r="10" spans="2:3" ht="15" customHeight="1">
      <c r="B10" s="400" t="s">
        <v>94</v>
      </c>
      <c r="C10" s="404"/>
    </row>
  </sheetData>
  <phoneticPr fontId="0" type="noConversion"/>
  <pageMargins left="0.78740157480314965" right="0.59055118110236227" top="0.78740157480314965" bottom="0.78740157480314965"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promptTitle="Selectati" prompt="Standardul pentru profesor sau conferențiar">
          <x14:formula1>
            <xm:f>liste!$A$6:$A$7</xm:f>
          </x14:formula1>
          <xm:sqref>C8</xm:sqref>
        </x14:dataValidation>
        <x14:dataValidation type="list" allowBlank="1" showInputMessage="1" showErrorMessage="1" promptTitle="Facultatea" prompt="Selectati">
          <x14:formula1>
            <xm:f>liste!$A$13:$A$15</xm:f>
          </x14:formula1>
          <xm:sqref>C4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2"/>
  <sheetViews>
    <sheetView workbookViewId="0">
      <selection activeCell="K11" sqref="K11"/>
    </sheetView>
  </sheetViews>
  <sheetFormatPr defaultRowHeight="15"/>
  <cols>
    <col min="1" max="1" width="5.140625" customWidth="1"/>
    <col min="2" max="2" width="10.5703125" customWidth="1"/>
    <col min="3" max="3" width="43.140625" customWidth="1"/>
    <col min="4" max="4" width="24" customWidth="1"/>
    <col min="5" max="5" width="14.28515625" customWidth="1"/>
    <col min="6" max="6" width="11.85546875" style="198" customWidth="1"/>
    <col min="7" max="7" width="10" customWidth="1"/>
    <col min="8" max="8" width="9.7109375" customWidth="1"/>
  </cols>
  <sheetData>
    <row r="1" spans="1:11" ht="15.75">
      <c r="A1" s="284" t="str">
        <f>'Date initiale'!C3</f>
        <v>Universitatea de Arhitectură și Urbanism "Ion Mincu" București</v>
      </c>
      <c r="B1" s="284"/>
      <c r="C1" s="284"/>
      <c r="D1" s="17"/>
    </row>
    <row r="2" spans="1:11" ht="15.75">
      <c r="A2" s="284" t="str">
        <f>'Date initiale'!B4&amp;" "&amp;'Date initiale'!C4</f>
        <v>Facultatea ARHITECTURA</v>
      </c>
      <c r="B2" s="284"/>
      <c r="C2" s="284"/>
      <c r="D2" s="17"/>
    </row>
    <row r="3" spans="1:11" ht="15.75">
      <c r="A3" s="284" t="str">
        <f>'Date initiale'!B5&amp;" "&amp;'Date initiale'!C5</f>
        <v>Departamentul Științe Tehnice</v>
      </c>
      <c r="B3" s="284"/>
      <c r="C3" s="284"/>
      <c r="D3" s="17"/>
    </row>
    <row r="4" spans="1:11">
      <c r="A4" s="127" t="str">
        <f>'Date initiale'!C6&amp;", "&amp;'Date initiale'!C7</f>
        <v>[nume, prenume], C10</v>
      </c>
      <c r="B4" s="127"/>
      <c r="C4" s="127"/>
    </row>
    <row r="5" spans="1:11" s="198" customFormat="1">
      <c r="A5" s="127"/>
      <c r="B5" s="127"/>
      <c r="C5" s="127"/>
    </row>
    <row r="6" spans="1:11" ht="15.75">
      <c r="A6" s="421" t="s">
        <v>111</v>
      </c>
      <c r="B6" s="421"/>
      <c r="C6" s="421"/>
      <c r="D6" s="421"/>
      <c r="E6" s="421"/>
      <c r="F6" s="421"/>
      <c r="G6" s="421"/>
      <c r="H6" s="421"/>
    </row>
    <row r="7" spans="1:11" ht="36" customHeight="1">
      <c r="A7" s="418" t="str">
        <f>'Descriere indicatori'!B18&amp;". "&amp;'Descriere indicatori'!C18</f>
        <v>I13. Proiect de arhitectură, restaurare, design, de specialitate, de mare complexitate, la nivel zonal sau local, edificat / autorizat** Cu un grad de complexitate în consecință la nivelul rezolvării arhitecturale tehnice, de amplasament.</v>
      </c>
      <c r="B7" s="418"/>
      <c r="C7" s="418"/>
      <c r="D7" s="418"/>
      <c r="E7" s="418"/>
      <c r="F7" s="418"/>
      <c r="G7" s="418"/>
      <c r="H7" s="418"/>
    </row>
    <row r="8" spans="1:11" ht="16.5" thickBot="1">
      <c r="A8" s="55"/>
      <c r="B8" s="55"/>
      <c r="C8" s="55"/>
      <c r="D8" s="55"/>
      <c r="E8" s="55"/>
      <c r="F8" s="55"/>
      <c r="G8" s="55"/>
      <c r="H8" s="55"/>
    </row>
    <row r="9" spans="1:11" ht="54" customHeight="1" thickBot="1">
      <c r="A9" s="204" t="s">
        <v>55</v>
      </c>
      <c r="B9" s="233" t="s">
        <v>72</v>
      </c>
      <c r="C9" s="257" t="s">
        <v>70</v>
      </c>
      <c r="D9" s="257" t="s">
        <v>71</v>
      </c>
      <c r="E9" s="233" t="s">
        <v>140</v>
      </c>
      <c r="F9" s="233" t="s">
        <v>139</v>
      </c>
      <c r="G9" s="257" t="s">
        <v>87</v>
      </c>
      <c r="H9" s="258" t="s">
        <v>148</v>
      </c>
      <c r="J9" s="290" t="s">
        <v>109</v>
      </c>
    </row>
    <row r="10" spans="1:11">
      <c r="A10" s="270">
        <v>1</v>
      </c>
      <c r="B10" s="271"/>
      <c r="C10" s="271"/>
      <c r="D10" s="271"/>
      <c r="E10" s="271"/>
      <c r="F10" s="271"/>
      <c r="G10" s="271"/>
      <c r="H10" s="371"/>
      <c r="J10" s="291" t="s">
        <v>163</v>
      </c>
      <c r="K10" t="s">
        <v>262</v>
      </c>
    </row>
    <row r="11" spans="1:11">
      <c r="A11" s="256">
        <f>A10+1</f>
        <v>2</v>
      </c>
      <c r="B11" s="139"/>
      <c r="C11" s="139"/>
      <c r="D11" s="139"/>
      <c r="E11" s="139"/>
      <c r="F11" s="139"/>
      <c r="G11" s="139"/>
      <c r="H11" s="358"/>
    </row>
    <row r="12" spans="1:11">
      <c r="A12" s="256">
        <f t="shared" ref="A12:A19" si="0">A11+1</f>
        <v>3</v>
      </c>
      <c r="B12" s="139"/>
      <c r="C12" s="139"/>
      <c r="D12" s="139"/>
      <c r="E12" s="139"/>
      <c r="F12" s="139"/>
      <c r="G12" s="139"/>
      <c r="H12" s="358"/>
    </row>
    <row r="13" spans="1:11">
      <c r="A13" s="256">
        <f t="shared" si="0"/>
        <v>4</v>
      </c>
      <c r="B13" s="220"/>
      <c r="C13" s="139"/>
      <c r="D13" s="139"/>
      <c r="E13" s="139"/>
      <c r="F13" s="139"/>
      <c r="G13" s="139"/>
      <c r="H13" s="358"/>
    </row>
    <row r="14" spans="1:11">
      <c r="A14" s="256">
        <f t="shared" si="0"/>
        <v>5</v>
      </c>
      <c r="B14" s="224"/>
      <c r="C14" s="223"/>
      <c r="D14" s="139"/>
      <c r="E14" s="139"/>
      <c r="F14" s="139"/>
      <c r="G14" s="139"/>
      <c r="H14" s="358"/>
    </row>
    <row r="15" spans="1:11">
      <c r="A15" s="256">
        <f t="shared" si="0"/>
        <v>6</v>
      </c>
      <c r="B15" s="220"/>
      <c r="C15" s="139"/>
      <c r="D15" s="139"/>
      <c r="E15" s="139"/>
      <c r="F15" s="139"/>
      <c r="G15" s="139"/>
      <c r="H15" s="358"/>
    </row>
    <row r="16" spans="1:11">
      <c r="A16" s="256">
        <f t="shared" si="0"/>
        <v>7</v>
      </c>
      <c r="B16" s="220"/>
      <c r="C16" s="139"/>
      <c r="D16" s="139"/>
      <c r="E16" s="139"/>
      <c r="F16" s="139"/>
      <c r="G16" s="139"/>
      <c r="H16" s="358"/>
    </row>
    <row r="17" spans="1:8">
      <c r="A17" s="256">
        <f t="shared" si="0"/>
        <v>8</v>
      </c>
      <c r="B17" s="224"/>
      <c r="C17" s="223"/>
      <c r="D17" s="223"/>
      <c r="E17" s="223"/>
      <c r="F17" s="223"/>
      <c r="G17" s="223"/>
      <c r="H17" s="358"/>
    </row>
    <row r="18" spans="1:8">
      <c r="A18" s="256">
        <f t="shared" si="0"/>
        <v>9</v>
      </c>
      <c r="B18" s="223"/>
      <c r="C18" s="223"/>
      <c r="D18" s="223"/>
      <c r="E18" s="223"/>
      <c r="F18" s="223"/>
      <c r="G18" s="223"/>
      <c r="H18" s="367"/>
    </row>
    <row r="19" spans="1:8" s="63" customFormat="1" ht="15.75" thickBot="1">
      <c r="A19" s="269">
        <f t="shared" si="0"/>
        <v>10</v>
      </c>
      <c r="B19" s="72"/>
      <c r="C19" s="266"/>
      <c r="D19" s="267"/>
      <c r="E19" s="267"/>
      <c r="F19" s="267"/>
      <c r="G19" s="267"/>
      <c r="H19" s="372"/>
    </row>
    <row r="20" spans="1:8" ht="15.75" thickBot="1">
      <c r="A20" s="390"/>
      <c r="B20" s="268"/>
      <c r="C20" s="231"/>
      <c r="D20" s="231"/>
      <c r="E20" s="231"/>
      <c r="F20" s="231"/>
      <c r="G20" s="170" t="str">
        <f>"Total "&amp;LEFT(A7,3)</f>
        <v>Total I13</v>
      </c>
      <c r="H20" s="171">
        <f>SUM(H10:H19)</f>
        <v>0</v>
      </c>
    </row>
    <row r="22" spans="1:8" ht="53.25" customHeight="1">
      <c r="A22" s="417" t="str">
        <f>'Descriere indicatori'!B43</f>
        <v xml:space="preserve">** Autor, şef proiect / studiu, coordonator proiect / studiu complex sau director de proiect / studiu se va lua în consideraţie punctajul indicat în întregime / ca şef proiect secţiune, componentă sau studiu din cadrul cercetării, punctajul indicat se va împărţi la jumătate / ca membru în echipa de elaborare a studiului sau a componentei acestuia punctajul se va împărţi la numărul de autori. </v>
      </c>
      <c r="B22" s="417"/>
      <c r="C22" s="417"/>
      <c r="D22" s="417"/>
      <c r="E22" s="417"/>
      <c r="F22" s="417"/>
      <c r="G22" s="417"/>
      <c r="H22" s="417"/>
    </row>
  </sheetData>
  <mergeCells count="3">
    <mergeCell ref="A7:H7"/>
    <mergeCell ref="A6:H6"/>
    <mergeCell ref="A22:H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1"/>
  <sheetViews>
    <sheetView workbookViewId="0">
      <selection activeCell="K10" sqref="K10"/>
    </sheetView>
  </sheetViews>
  <sheetFormatPr defaultRowHeight="15"/>
  <cols>
    <col min="1" max="1" width="5.140625" customWidth="1"/>
    <col min="2" max="2" width="10.5703125" customWidth="1"/>
    <col min="3" max="3" width="43.140625" customWidth="1"/>
    <col min="4" max="4" width="24" customWidth="1"/>
    <col min="5" max="5" width="14.28515625" customWidth="1"/>
    <col min="6" max="6" width="11.85546875" style="198" customWidth="1"/>
    <col min="7" max="7" width="10" customWidth="1"/>
    <col min="8" max="8" width="9.7109375" customWidth="1"/>
    <col min="10" max="10" width="10.42578125" customWidth="1"/>
  </cols>
  <sheetData>
    <row r="1" spans="1:11" ht="15.75">
      <c r="A1" s="284" t="str">
        <f>'Date initiale'!C3</f>
        <v>Universitatea de Arhitectură și Urbanism "Ion Mincu" București</v>
      </c>
      <c r="B1" s="284"/>
      <c r="C1" s="284"/>
      <c r="D1" s="17"/>
      <c r="E1" s="17"/>
      <c r="F1" s="17"/>
    </row>
    <row r="2" spans="1:11" ht="15.75">
      <c r="A2" s="284" t="str">
        <f>'Date initiale'!B4&amp;" "&amp;'Date initiale'!C4</f>
        <v>Facultatea ARHITECTURA</v>
      </c>
      <c r="B2" s="284"/>
      <c r="C2" s="284"/>
      <c r="D2" s="17"/>
      <c r="E2" s="17"/>
      <c r="F2" s="17"/>
    </row>
    <row r="3" spans="1:11" ht="15.75">
      <c r="A3" s="284" t="str">
        <f>'Date initiale'!B5&amp;" "&amp;'Date initiale'!C5</f>
        <v>Departamentul Științe Tehnice</v>
      </c>
      <c r="B3" s="284"/>
      <c r="C3" s="284"/>
      <c r="D3" s="17"/>
      <c r="E3" s="17"/>
      <c r="F3" s="17"/>
    </row>
    <row r="4" spans="1:11" ht="15.75">
      <c r="A4" s="285" t="str">
        <f>'Date initiale'!C6&amp;", "&amp;'Date initiale'!C7</f>
        <v>[nume, prenume], C10</v>
      </c>
      <c r="B4" s="285"/>
      <c r="C4" s="285"/>
      <c r="D4" s="17"/>
      <c r="E4" s="17"/>
      <c r="F4" s="17"/>
    </row>
    <row r="5" spans="1:11" s="198" customFormat="1" ht="15.75">
      <c r="A5" s="285"/>
      <c r="B5" s="285"/>
      <c r="C5" s="285"/>
      <c r="D5" s="17"/>
      <c r="E5" s="17"/>
      <c r="F5" s="17"/>
    </row>
    <row r="6" spans="1:11" ht="15.75">
      <c r="A6" s="415" t="s">
        <v>111</v>
      </c>
      <c r="B6" s="415"/>
      <c r="C6" s="415"/>
      <c r="D6" s="415"/>
      <c r="E6" s="415"/>
      <c r="F6" s="415"/>
      <c r="G6" s="415"/>
      <c r="H6" s="415"/>
    </row>
    <row r="7" spans="1:11" ht="54" customHeight="1">
      <c r="A7" s="418" t="str">
        <f>'Descriere indicatori'!B19&amp;"a. "&amp;'Descriere indicatori'!C19</f>
        <v xml:space="preserve">I14a. Proiect de amenajarea teritoriului şi peisaj la nivel macro-teritorial: naţional, transfrontalier, interjudeţean/ la nivel mezzo-teritorial: judeţean, periurban, metropolitan/ strategii de dezvoltare, studii de fundamentare, planuri de management şi mobilitate) avizate** </v>
      </c>
      <c r="B7" s="418"/>
      <c r="C7" s="418"/>
      <c r="D7" s="418"/>
      <c r="E7" s="418"/>
      <c r="F7" s="418"/>
      <c r="G7" s="418"/>
      <c r="H7" s="418"/>
    </row>
    <row r="8" spans="1:11" s="198" customFormat="1" ht="16.5" thickBot="1">
      <c r="A8" s="60"/>
      <c r="B8" s="60"/>
      <c r="C8" s="60"/>
      <c r="D8" s="60"/>
      <c r="E8" s="60"/>
      <c r="F8" s="76"/>
      <c r="G8" s="76"/>
      <c r="H8" s="76"/>
    </row>
    <row r="9" spans="1:11" ht="60.75" thickBot="1">
      <c r="A9" s="204" t="s">
        <v>55</v>
      </c>
      <c r="B9" s="233" t="s">
        <v>72</v>
      </c>
      <c r="C9" s="257" t="s">
        <v>70</v>
      </c>
      <c r="D9" s="257" t="s">
        <v>71</v>
      </c>
      <c r="E9" s="233" t="s">
        <v>141</v>
      </c>
      <c r="F9" s="233" t="s">
        <v>139</v>
      </c>
      <c r="G9" s="257" t="s">
        <v>87</v>
      </c>
      <c r="H9" s="258" t="s">
        <v>148</v>
      </c>
      <c r="J9" s="290" t="s">
        <v>109</v>
      </c>
    </row>
    <row r="10" spans="1:11">
      <c r="A10" s="274">
        <v>1</v>
      </c>
      <c r="B10" s="275"/>
      <c r="C10" s="275"/>
      <c r="D10" s="275"/>
      <c r="E10" s="275"/>
      <c r="F10" s="275"/>
      <c r="G10" s="275"/>
      <c r="H10" s="276"/>
      <c r="J10" s="291" t="s">
        <v>166</v>
      </c>
      <c r="K10" s="440" t="s">
        <v>262</v>
      </c>
    </row>
    <row r="11" spans="1:11">
      <c r="A11" s="255">
        <f>A10+1</f>
        <v>2</v>
      </c>
      <c r="B11" s="272"/>
      <c r="C11" s="241"/>
      <c r="D11" s="241"/>
      <c r="E11" s="273"/>
      <c r="F11" s="273"/>
      <c r="G11" s="241"/>
      <c r="H11" s="222"/>
      <c r="J11" s="58"/>
    </row>
    <row r="12" spans="1:11">
      <c r="A12" s="255">
        <f t="shared" ref="A12:A19" si="0">A11+1</f>
        <v>3</v>
      </c>
      <c r="B12" s="220"/>
      <c r="C12" s="139"/>
      <c r="D12" s="139"/>
      <c r="E12" s="139"/>
      <c r="F12" s="139"/>
      <c r="G12" s="139"/>
      <c r="H12" s="222"/>
    </row>
    <row r="13" spans="1:11">
      <c r="A13" s="255">
        <f t="shared" si="0"/>
        <v>4</v>
      </c>
      <c r="B13" s="139"/>
      <c r="C13" s="139"/>
      <c r="D13" s="139"/>
      <c r="E13" s="139"/>
      <c r="F13" s="139"/>
      <c r="G13" s="139"/>
      <c r="H13" s="222"/>
    </row>
    <row r="14" spans="1:11" s="198" customFormat="1">
      <c r="A14" s="255">
        <f t="shared" si="0"/>
        <v>5</v>
      </c>
      <c r="B14" s="220"/>
      <c r="C14" s="139"/>
      <c r="D14" s="139"/>
      <c r="E14" s="139"/>
      <c r="F14" s="139"/>
      <c r="G14" s="139"/>
      <c r="H14" s="222"/>
    </row>
    <row r="15" spans="1:11" s="198" customFormat="1">
      <c r="A15" s="255">
        <f t="shared" si="0"/>
        <v>6</v>
      </c>
      <c r="B15" s="139"/>
      <c r="C15" s="139"/>
      <c r="D15" s="139"/>
      <c r="E15" s="139"/>
      <c r="F15" s="139"/>
      <c r="G15" s="139"/>
      <c r="H15" s="222"/>
    </row>
    <row r="16" spans="1:11" s="198" customFormat="1">
      <c r="A16" s="255">
        <f t="shared" si="0"/>
        <v>7</v>
      </c>
      <c r="B16" s="220"/>
      <c r="C16" s="139"/>
      <c r="D16" s="139"/>
      <c r="E16" s="139"/>
      <c r="F16" s="139"/>
      <c r="G16" s="139"/>
      <c r="H16" s="222"/>
    </row>
    <row r="17" spans="1:8" s="198" customFormat="1">
      <c r="A17" s="255">
        <f t="shared" si="0"/>
        <v>8</v>
      </c>
      <c r="B17" s="139"/>
      <c r="C17" s="139"/>
      <c r="D17" s="139"/>
      <c r="E17" s="139"/>
      <c r="F17" s="139"/>
      <c r="G17" s="139"/>
      <c r="H17" s="222"/>
    </row>
    <row r="18" spans="1:8" s="198" customFormat="1">
      <c r="A18" s="255">
        <f t="shared" si="0"/>
        <v>9</v>
      </c>
      <c r="B18" s="220"/>
      <c r="C18" s="139"/>
      <c r="D18" s="139"/>
      <c r="E18" s="139"/>
      <c r="F18" s="139"/>
      <c r="G18" s="139"/>
      <c r="H18" s="222"/>
    </row>
    <row r="19" spans="1:8" s="198" customFormat="1" ht="15.75" thickBot="1">
      <c r="A19" s="277">
        <f t="shared" si="0"/>
        <v>10</v>
      </c>
      <c r="B19" s="146"/>
      <c r="C19" s="146"/>
      <c r="D19" s="146"/>
      <c r="E19" s="146"/>
      <c r="F19" s="146"/>
      <c r="G19" s="146"/>
      <c r="H19" s="229"/>
    </row>
    <row r="20" spans="1:8" s="198" customFormat="1" ht="15.75" thickBot="1">
      <c r="A20" s="390"/>
      <c r="B20" s="268"/>
      <c r="C20" s="231"/>
      <c r="D20" s="231"/>
      <c r="E20" s="231"/>
      <c r="F20" s="231"/>
      <c r="G20" s="170" t="str">
        <f>"Total "&amp;LEFT(A7,4)</f>
        <v>Total I14a</v>
      </c>
      <c r="H20" s="171">
        <f>SUM(H10:H19)</f>
        <v>0</v>
      </c>
    </row>
    <row r="21" spans="1:8" s="198" customFormat="1"/>
    <row r="22" spans="1:8" s="198" customFormat="1" ht="53.25" customHeight="1">
      <c r="A22" s="417" t="str">
        <f>'Descriere indicatori'!B43</f>
        <v xml:space="preserve">** Autor, şef proiect / studiu, coordonator proiect / studiu complex sau director de proiect / studiu se va lua în consideraţie punctajul indicat în întregime / ca şef proiect secţiune, componentă sau studiu din cadrul cercetării, punctajul indicat se va împărţi la jumătate / ca membru în echipa de elaborare a studiului sau a componentei acestuia punctajul se va împărţi la numărul de autori. </v>
      </c>
      <c r="B22" s="417"/>
      <c r="C22" s="417"/>
      <c r="D22" s="417"/>
      <c r="E22" s="417"/>
      <c r="F22" s="417"/>
      <c r="G22" s="417"/>
      <c r="H22" s="417"/>
    </row>
    <row r="40" spans="1:9" ht="15.75" thickBot="1"/>
    <row r="41" spans="1:9" s="198" customFormat="1" ht="54" customHeight="1" thickBot="1">
      <c r="A41" s="232" t="s">
        <v>69</v>
      </c>
      <c r="B41" s="233" t="s">
        <v>72</v>
      </c>
      <c r="C41" s="257" t="s">
        <v>70</v>
      </c>
      <c r="D41" s="257" t="s">
        <v>71</v>
      </c>
      <c r="E41" s="233" t="s">
        <v>140</v>
      </c>
      <c r="F41" s="233" t="s">
        <v>140</v>
      </c>
      <c r="G41" s="233" t="s">
        <v>139</v>
      </c>
      <c r="H41" s="257" t="s">
        <v>87</v>
      </c>
      <c r="I41" s="258" t="s">
        <v>78</v>
      </c>
    </row>
  </sheetData>
  <mergeCells count="3">
    <mergeCell ref="A7:H7"/>
    <mergeCell ref="A22:H22"/>
    <mergeCell ref="A6:H6"/>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2"/>
  <sheetViews>
    <sheetView workbookViewId="0">
      <selection activeCell="M17" sqref="M17"/>
    </sheetView>
  </sheetViews>
  <sheetFormatPr defaultRowHeight="15"/>
  <cols>
    <col min="1" max="1" width="5.140625" customWidth="1"/>
    <col min="2" max="2" width="10.5703125" customWidth="1"/>
    <col min="3" max="3" width="43.140625" customWidth="1"/>
    <col min="4" max="4" width="24" customWidth="1"/>
    <col min="5" max="5" width="14.28515625" customWidth="1"/>
    <col min="6" max="6" width="11.85546875" style="198" customWidth="1"/>
    <col min="7" max="7" width="10" customWidth="1"/>
    <col min="8" max="8" width="9.7109375" customWidth="1"/>
  </cols>
  <sheetData>
    <row r="1" spans="1:11" ht="15.75">
      <c r="A1" s="287" t="str">
        <f>'Date initiale'!C3</f>
        <v>Universitatea de Arhitectură și Urbanism "Ion Mincu" București</v>
      </c>
      <c r="B1" s="287"/>
      <c r="C1" s="287"/>
      <c r="D1" s="47"/>
      <c r="E1" s="47"/>
      <c r="F1" s="47"/>
      <c r="G1" s="47"/>
      <c r="H1" s="47"/>
    </row>
    <row r="2" spans="1:11" ht="15.75">
      <c r="A2" s="287" t="str">
        <f>'Date initiale'!B4&amp;" "&amp;'Date initiale'!C4</f>
        <v>Facultatea ARHITECTURA</v>
      </c>
      <c r="B2" s="287"/>
      <c r="C2" s="287"/>
      <c r="D2" s="47"/>
      <c r="E2" s="47"/>
      <c r="F2" s="47"/>
      <c r="G2" s="47"/>
      <c r="H2" s="47"/>
    </row>
    <row r="3" spans="1:11" ht="15.75">
      <c r="A3" s="287" t="str">
        <f>'Date initiale'!B5&amp;" "&amp;'Date initiale'!C5</f>
        <v>Departamentul Științe Tehnice</v>
      </c>
      <c r="B3" s="287"/>
      <c r="C3" s="287"/>
      <c r="D3" s="47"/>
      <c r="E3" s="47"/>
      <c r="F3" s="47"/>
      <c r="G3" s="47"/>
      <c r="H3" s="47"/>
    </row>
    <row r="4" spans="1:11" ht="15.75">
      <c r="A4" s="288" t="str">
        <f>'Date initiale'!C6&amp;", "&amp;'Date initiale'!C7</f>
        <v>[nume, prenume], C10</v>
      </c>
      <c r="B4" s="288"/>
      <c r="C4" s="288"/>
      <c r="D4" s="47"/>
      <c r="E4" s="47"/>
      <c r="F4" s="47"/>
      <c r="G4" s="47"/>
      <c r="H4" s="47"/>
    </row>
    <row r="5" spans="1:11" s="198" customFormat="1" ht="15.75">
      <c r="A5" s="288"/>
      <c r="B5" s="288"/>
      <c r="C5" s="288"/>
      <c r="D5" s="47"/>
      <c r="E5" s="47"/>
      <c r="F5" s="47"/>
      <c r="G5" s="47"/>
      <c r="H5" s="47"/>
    </row>
    <row r="6" spans="1:11" ht="15.75">
      <c r="A6" s="422" t="s">
        <v>111</v>
      </c>
      <c r="B6" s="422"/>
      <c r="C6" s="422"/>
      <c r="D6" s="422"/>
      <c r="E6" s="422"/>
      <c r="F6" s="422"/>
      <c r="G6" s="422"/>
      <c r="H6" s="422"/>
    </row>
    <row r="7" spans="1:11" ht="36.75" customHeight="1">
      <c r="A7" s="418" t="str">
        <f>'Descriere indicatori'!B19&amp;"b. "&amp;'Descriere indicatori'!C20</f>
        <v xml:space="preserve">I14b. Proiect urbanistic şi peisagistic la nivelul Planurilor Generale / Zonale ale Localităţilor (inclusiv studii de fundamentare, de inserţie, de oportunitate) avizate** </v>
      </c>
      <c r="B7" s="418"/>
      <c r="C7" s="418"/>
      <c r="D7" s="418"/>
      <c r="E7" s="418"/>
      <c r="F7" s="418"/>
      <c r="G7" s="418"/>
      <c r="H7" s="418"/>
    </row>
    <row r="8" spans="1:11" ht="19.5" customHeight="1" thickBot="1">
      <c r="A8" s="61"/>
      <c r="B8" s="61"/>
      <c r="C8" s="61"/>
      <c r="D8" s="61"/>
      <c r="E8" s="61"/>
      <c r="F8" s="61"/>
      <c r="G8" s="61"/>
      <c r="H8" s="61"/>
    </row>
    <row r="9" spans="1:11" ht="60.75" thickBot="1">
      <c r="A9" s="166" t="s">
        <v>55</v>
      </c>
      <c r="B9" s="233" t="s">
        <v>72</v>
      </c>
      <c r="C9" s="257" t="s">
        <v>70</v>
      </c>
      <c r="D9" s="257" t="s">
        <v>71</v>
      </c>
      <c r="E9" s="233" t="s">
        <v>141</v>
      </c>
      <c r="F9" s="233" t="s">
        <v>139</v>
      </c>
      <c r="G9" s="257" t="s">
        <v>87</v>
      </c>
      <c r="H9" s="258" t="s">
        <v>148</v>
      </c>
      <c r="J9" s="290" t="s">
        <v>109</v>
      </c>
    </row>
    <row r="10" spans="1:11">
      <c r="A10" s="278">
        <v>1</v>
      </c>
      <c r="B10" s="279"/>
      <c r="C10" s="280"/>
      <c r="D10" s="216"/>
      <c r="E10" s="135"/>
      <c r="F10" s="135"/>
      <c r="G10" s="216"/>
      <c r="H10" s="370"/>
      <c r="J10" s="291" t="s">
        <v>167</v>
      </c>
      <c r="K10" s="440" t="s">
        <v>262</v>
      </c>
    </row>
    <row r="11" spans="1:11" s="198" customFormat="1">
      <c r="A11" s="219">
        <f>A10+1</f>
        <v>2</v>
      </c>
      <c r="B11" s="220"/>
      <c r="C11" s="265"/>
      <c r="D11" s="139"/>
      <c r="E11" s="139"/>
      <c r="F11" s="139"/>
      <c r="G11" s="230"/>
      <c r="H11" s="353"/>
    </row>
    <row r="12" spans="1:11" s="198" customFormat="1">
      <c r="A12" s="219">
        <f t="shared" ref="A12:A19" si="0">A11+1</f>
        <v>3</v>
      </c>
      <c r="B12" s="220"/>
      <c r="C12" s="281"/>
      <c r="D12" s="139"/>
      <c r="E12" s="282"/>
      <c r="F12" s="282"/>
      <c r="G12" s="282"/>
      <c r="H12" s="353"/>
    </row>
    <row r="13" spans="1:11" s="198" customFormat="1">
      <c r="A13" s="219">
        <f t="shared" si="0"/>
        <v>4</v>
      </c>
      <c r="B13" s="220"/>
      <c r="C13" s="265"/>
      <c r="D13" s="139"/>
      <c r="E13" s="139"/>
      <c r="F13" s="139"/>
      <c r="G13" s="230"/>
      <c r="H13" s="353"/>
    </row>
    <row r="14" spans="1:11" s="198" customFormat="1">
      <c r="A14" s="219">
        <f t="shared" si="0"/>
        <v>5</v>
      </c>
      <c r="B14" s="220"/>
      <c r="C14" s="281"/>
      <c r="D14" s="139"/>
      <c r="E14" s="282"/>
      <c r="F14" s="282"/>
      <c r="G14" s="282"/>
      <c r="H14" s="353"/>
    </row>
    <row r="15" spans="1:11" s="198" customFormat="1">
      <c r="A15" s="219">
        <f t="shared" si="0"/>
        <v>6</v>
      </c>
      <c r="B15" s="220"/>
      <c r="C15" s="281"/>
      <c r="D15" s="139"/>
      <c r="E15" s="282"/>
      <c r="F15" s="282"/>
      <c r="G15" s="282"/>
      <c r="H15" s="353"/>
    </row>
    <row r="16" spans="1:11">
      <c r="A16" s="219">
        <f t="shared" si="0"/>
        <v>7</v>
      </c>
      <c r="B16" s="220"/>
      <c r="C16" s="265"/>
      <c r="D16" s="139"/>
      <c r="E16" s="139"/>
      <c r="F16" s="139"/>
      <c r="G16" s="230"/>
      <c r="H16" s="353"/>
    </row>
    <row r="17" spans="1:8">
      <c r="A17" s="219">
        <f t="shared" si="0"/>
        <v>8</v>
      </c>
      <c r="B17" s="220"/>
      <c r="C17" s="281"/>
      <c r="D17" s="139"/>
      <c r="E17" s="282"/>
      <c r="F17" s="282"/>
      <c r="G17" s="282"/>
      <c r="H17" s="353"/>
    </row>
    <row r="18" spans="1:8">
      <c r="A18" s="219">
        <f t="shared" si="0"/>
        <v>9</v>
      </c>
      <c r="B18" s="220"/>
      <c r="C18" s="281"/>
      <c r="D18" s="139"/>
      <c r="E18" s="282"/>
      <c r="F18" s="282"/>
      <c r="G18" s="282"/>
      <c r="H18" s="353"/>
    </row>
    <row r="19" spans="1:8" ht="15.75" thickBot="1">
      <c r="A19" s="226">
        <f t="shared" si="0"/>
        <v>10</v>
      </c>
      <c r="B19" s="146"/>
      <c r="C19" s="283"/>
      <c r="D19" s="146"/>
      <c r="E19" s="146"/>
      <c r="F19" s="146"/>
      <c r="G19" s="146"/>
      <c r="H19" s="368"/>
    </row>
    <row r="20" spans="1:8" ht="16.5" thickBot="1">
      <c r="A20" s="391"/>
      <c r="G20" s="170" t="str">
        <f>"Total "&amp;LEFT(A7,4)</f>
        <v>Total I14b</v>
      </c>
      <c r="H20" s="302">
        <f>SUM(H10:H19)</f>
        <v>0</v>
      </c>
    </row>
    <row r="22" spans="1:8" ht="53.25" customHeight="1">
      <c r="A22" s="417" t="str">
        <f>'Descriere indicatori'!B43</f>
        <v xml:space="preserve">** Autor, şef proiect / studiu, coordonator proiect / studiu complex sau director de proiect / studiu se va lua în consideraţie punctajul indicat în întregime / ca şef proiect secţiune, componentă sau studiu din cadrul cercetării, punctajul indicat se va împărţi la jumătate / ca membru în echipa de elaborare a studiului sau a componentei acestuia punctajul se va împărţi la numărul de autori. </v>
      </c>
      <c r="B22" s="417"/>
      <c r="C22" s="417"/>
      <c r="D22" s="417"/>
      <c r="E22" s="417"/>
      <c r="F22" s="417"/>
      <c r="G22" s="417"/>
      <c r="H22" s="417"/>
    </row>
  </sheetData>
  <mergeCells count="3">
    <mergeCell ref="A7:H7"/>
    <mergeCell ref="A6:H6"/>
    <mergeCell ref="A22:H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1"/>
  <sheetViews>
    <sheetView workbookViewId="0">
      <selection activeCell="O16" sqref="O16"/>
    </sheetView>
  </sheetViews>
  <sheetFormatPr defaultColWidth="9.140625" defaultRowHeight="15"/>
  <cols>
    <col min="1" max="1" width="5.140625" style="198" customWidth="1"/>
    <col min="2" max="2" width="10.5703125" style="198" customWidth="1"/>
    <col min="3" max="3" width="43.140625" style="198" customWidth="1"/>
    <col min="4" max="4" width="24" style="198" customWidth="1"/>
    <col min="5" max="5" width="14.28515625" style="198" customWidth="1"/>
    <col min="6" max="6" width="11.85546875" style="198" customWidth="1"/>
    <col min="7" max="7" width="10" style="198" customWidth="1"/>
    <col min="8" max="8" width="9.7109375" style="198" customWidth="1"/>
    <col min="9" max="9" width="9.140625" style="198"/>
    <col min="10" max="10" width="10.28515625" style="198" customWidth="1"/>
    <col min="11" max="16384" width="9.140625" style="198"/>
  </cols>
  <sheetData>
    <row r="1" spans="1:11" ht="15.75">
      <c r="A1" s="284" t="str">
        <f>'Date initiale'!C3</f>
        <v>Universitatea de Arhitectură și Urbanism "Ion Mincu" București</v>
      </c>
      <c r="B1" s="284"/>
      <c r="C1" s="284"/>
      <c r="D1" s="17"/>
      <c r="E1" s="17"/>
      <c r="F1" s="17"/>
    </row>
    <row r="2" spans="1:11" ht="15.75">
      <c r="A2" s="284" t="str">
        <f>'Date initiale'!B4&amp;" "&amp;'Date initiale'!C4</f>
        <v>Facultatea ARHITECTURA</v>
      </c>
      <c r="B2" s="284"/>
      <c r="C2" s="284"/>
      <c r="D2" s="17"/>
      <c r="E2" s="17"/>
      <c r="F2" s="17"/>
    </row>
    <row r="3" spans="1:11" ht="15.75">
      <c r="A3" s="284" t="str">
        <f>'Date initiale'!B5&amp;" "&amp;'Date initiale'!C5</f>
        <v>Departamentul Științe Tehnice</v>
      </c>
      <c r="B3" s="284"/>
      <c r="C3" s="284"/>
      <c r="D3" s="17"/>
      <c r="E3" s="17"/>
      <c r="F3" s="17"/>
    </row>
    <row r="4" spans="1:11" ht="15.75">
      <c r="A4" s="285" t="str">
        <f>'Date initiale'!C6&amp;", "&amp;'Date initiale'!C7</f>
        <v>[nume, prenume], C10</v>
      </c>
      <c r="B4" s="285"/>
      <c r="C4" s="285"/>
      <c r="D4" s="17"/>
      <c r="E4" s="17"/>
      <c r="F4" s="17"/>
    </row>
    <row r="5" spans="1:11" ht="15.75">
      <c r="A5" s="285"/>
      <c r="B5" s="285"/>
      <c r="C5" s="285"/>
      <c r="D5" s="17"/>
      <c r="E5" s="17"/>
      <c r="F5" s="17"/>
    </row>
    <row r="6" spans="1:11" ht="15.75">
      <c r="A6" s="415" t="s">
        <v>111</v>
      </c>
      <c r="B6" s="415"/>
      <c r="C6" s="415"/>
      <c r="D6" s="415"/>
      <c r="E6" s="415"/>
      <c r="F6" s="415"/>
      <c r="G6" s="415"/>
      <c r="H6" s="415"/>
    </row>
    <row r="7" spans="1:11" ht="52.5" customHeight="1">
      <c r="A7" s="418" t="str">
        <f>'Descriere indicatori'!B19&amp;"c. "&amp;'Descriere indicatori'!C21</f>
        <v xml:space="preserve">I14c. Studii de cercetare, granturi şi proiecte de cercetare internaţionale/ naţionale/locale (MEN, CNCS, CEEX, MDRL), realizate prin centrele de cercetare ale universităţii/alte centre universitare şi/academice)** </v>
      </c>
      <c r="B7" s="418"/>
      <c r="C7" s="418"/>
      <c r="D7" s="418"/>
      <c r="E7" s="418"/>
      <c r="F7" s="418"/>
      <c r="G7" s="418"/>
      <c r="H7" s="418"/>
    </row>
    <row r="8" spans="1:11" ht="16.5" thickBot="1">
      <c r="A8" s="60"/>
      <c r="B8" s="60"/>
      <c r="C8" s="60"/>
      <c r="D8" s="60"/>
      <c r="E8" s="60"/>
      <c r="F8" s="76"/>
      <c r="G8" s="76"/>
      <c r="H8" s="76"/>
    </row>
    <row r="9" spans="1:11" ht="60.75" thickBot="1">
      <c r="A9" s="204" t="s">
        <v>55</v>
      </c>
      <c r="B9" s="233" t="s">
        <v>72</v>
      </c>
      <c r="C9" s="257" t="s">
        <v>142</v>
      </c>
      <c r="D9" s="257" t="s">
        <v>71</v>
      </c>
      <c r="E9" s="233" t="s">
        <v>141</v>
      </c>
      <c r="F9" s="233" t="s">
        <v>139</v>
      </c>
      <c r="G9" s="257" t="s">
        <v>87</v>
      </c>
      <c r="H9" s="258" t="s">
        <v>148</v>
      </c>
      <c r="J9" s="290" t="s">
        <v>109</v>
      </c>
    </row>
    <row r="10" spans="1:11">
      <c r="A10" s="274">
        <v>1</v>
      </c>
      <c r="B10" s="275"/>
      <c r="C10" s="275"/>
      <c r="D10" s="275"/>
      <c r="E10" s="275"/>
      <c r="F10" s="275"/>
      <c r="G10" s="275"/>
      <c r="H10" s="276"/>
      <c r="J10" s="291" t="s">
        <v>168</v>
      </c>
      <c r="K10" s="440" t="s">
        <v>262</v>
      </c>
    </row>
    <row r="11" spans="1:11">
      <c r="A11" s="255">
        <f>A10+1</f>
        <v>2</v>
      </c>
      <c r="B11" s="272"/>
      <c r="C11" s="241"/>
      <c r="D11" s="241"/>
      <c r="E11" s="273"/>
      <c r="F11" s="273"/>
      <c r="G11" s="241"/>
      <c r="H11" s="353"/>
    </row>
    <row r="12" spans="1:11">
      <c r="A12" s="255">
        <f t="shared" ref="A12:A19" si="0">A11+1</f>
        <v>3</v>
      </c>
      <c r="B12" s="220"/>
      <c r="C12" s="139"/>
      <c r="D12" s="139"/>
      <c r="E12" s="139"/>
      <c r="F12" s="139"/>
      <c r="G12" s="139"/>
      <c r="H12" s="353"/>
    </row>
    <row r="13" spans="1:11">
      <c r="A13" s="255">
        <f t="shared" si="0"/>
        <v>4</v>
      </c>
      <c r="B13" s="139"/>
      <c r="C13" s="139"/>
      <c r="D13" s="139"/>
      <c r="E13" s="139"/>
      <c r="F13" s="139"/>
      <c r="G13" s="139"/>
      <c r="H13" s="353"/>
    </row>
    <row r="14" spans="1:11">
      <c r="A14" s="255">
        <f t="shared" si="0"/>
        <v>5</v>
      </c>
      <c r="B14" s="220"/>
      <c r="C14" s="139"/>
      <c r="D14" s="139"/>
      <c r="E14" s="139"/>
      <c r="F14" s="139"/>
      <c r="G14" s="139"/>
      <c r="H14" s="353"/>
    </row>
    <row r="15" spans="1:11">
      <c r="A15" s="255">
        <f t="shared" si="0"/>
        <v>6</v>
      </c>
      <c r="B15" s="139"/>
      <c r="C15" s="139"/>
      <c r="D15" s="139"/>
      <c r="E15" s="139"/>
      <c r="F15" s="139"/>
      <c r="G15" s="139"/>
      <c r="H15" s="353"/>
    </row>
    <row r="16" spans="1:11">
      <c r="A16" s="255">
        <f t="shared" si="0"/>
        <v>7</v>
      </c>
      <c r="B16" s="220"/>
      <c r="C16" s="139"/>
      <c r="D16" s="139"/>
      <c r="E16" s="139"/>
      <c r="F16" s="139"/>
      <c r="G16" s="139"/>
      <c r="H16" s="353"/>
    </row>
    <row r="17" spans="1:8">
      <c r="A17" s="255">
        <f t="shared" si="0"/>
        <v>8</v>
      </c>
      <c r="B17" s="139"/>
      <c r="C17" s="139"/>
      <c r="D17" s="139"/>
      <c r="E17" s="139"/>
      <c r="F17" s="139"/>
      <c r="G17" s="139"/>
      <c r="H17" s="353"/>
    </row>
    <row r="18" spans="1:8">
      <c r="A18" s="255">
        <f t="shared" si="0"/>
        <v>9</v>
      </c>
      <c r="B18" s="220"/>
      <c r="C18" s="139"/>
      <c r="D18" s="139"/>
      <c r="E18" s="139"/>
      <c r="F18" s="139"/>
      <c r="G18" s="139"/>
      <c r="H18" s="353"/>
    </row>
    <row r="19" spans="1:8" ht="15.75" thickBot="1">
      <c r="A19" s="277">
        <f t="shared" si="0"/>
        <v>10</v>
      </c>
      <c r="B19" s="146"/>
      <c r="C19" s="146"/>
      <c r="D19" s="146"/>
      <c r="E19" s="146"/>
      <c r="F19" s="146"/>
      <c r="G19" s="146"/>
      <c r="H19" s="368"/>
    </row>
    <row r="20" spans="1:8" ht="15.75" thickBot="1">
      <c r="A20" s="390"/>
      <c r="B20" s="268"/>
      <c r="C20" s="231"/>
      <c r="D20" s="231"/>
      <c r="E20" s="231"/>
      <c r="F20" s="231"/>
      <c r="G20" s="170" t="str">
        <f>"Total "&amp;LEFT(A7,4)</f>
        <v>Total I14c</v>
      </c>
      <c r="H20" s="171">
        <f>SUM(H10:H19)</f>
        <v>0</v>
      </c>
    </row>
    <row r="22" spans="1:8" ht="53.25" customHeight="1">
      <c r="A22" s="417" t="str">
        <f>'Descriere indicatori'!B43</f>
        <v xml:space="preserve">** Autor, şef proiect / studiu, coordonator proiect / studiu complex sau director de proiect / studiu se va lua în consideraţie punctajul indicat în întregime / ca şef proiect secţiune, componentă sau studiu din cadrul cercetării, punctajul indicat se va împărţi la jumătate / ca membru în echipa de elaborare a studiului sau a componentei acestuia punctajul se va împărţi la numărul de autori. </v>
      </c>
      <c r="B22" s="417"/>
      <c r="C22" s="417"/>
      <c r="D22" s="417"/>
      <c r="E22" s="417"/>
      <c r="F22" s="417"/>
      <c r="G22" s="417"/>
      <c r="H22" s="417"/>
    </row>
    <row r="40" spans="1:9" ht="15.75" thickBot="1"/>
    <row r="41" spans="1:9" ht="54" customHeight="1" thickBot="1">
      <c r="A41" s="232" t="s">
        <v>69</v>
      </c>
      <c r="B41" s="233" t="s">
        <v>72</v>
      </c>
      <c r="C41" s="257" t="s">
        <v>70</v>
      </c>
      <c r="D41" s="257" t="s">
        <v>71</v>
      </c>
      <c r="E41" s="233" t="s">
        <v>140</v>
      </c>
      <c r="F41" s="233" t="s">
        <v>140</v>
      </c>
      <c r="G41" s="233" t="s">
        <v>139</v>
      </c>
      <c r="H41" s="257" t="s">
        <v>87</v>
      </c>
      <c r="I41" s="258" t="s">
        <v>78</v>
      </c>
    </row>
  </sheetData>
  <mergeCells count="3">
    <mergeCell ref="A6:H6"/>
    <mergeCell ref="A7:H7"/>
    <mergeCell ref="A22:H22"/>
  </mergeCells>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1"/>
  <sheetViews>
    <sheetView workbookViewId="0">
      <selection activeCell="M18" sqref="M18"/>
    </sheetView>
  </sheetViews>
  <sheetFormatPr defaultColWidth="9.140625" defaultRowHeight="15"/>
  <cols>
    <col min="1" max="1" width="5.140625" style="198" customWidth="1"/>
    <col min="2" max="2" width="10.5703125" style="198" customWidth="1"/>
    <col min="3" max="3" width="43.140625" style="198" customWidth="1"/>
    <col min="4" max="4" width="24" style="198" customWidth="1"/>
    <col min="5" max="5" width="14.28515625" style="198" customWidth="1"/>
    <col min="6" max="6" width="11.85546875" style="198" customWidth="1"/>
    <col min="7" max="7" width="10" style="198" customWidth="1"/>
    <col min="8" max="8" width="9.7109375" style="198" customWidth="1"/>
    <col min="9" max="9" width="9.140625" style="198"/>
    <col min="10" max="10" width="10.28515625" style="198" customWidth="1"/>
    <col min="11" max="16384" width="9.140625" style="198"/>
  </cols>
  <sheetData>
    <row r="1" spans="1:11" ht="15.75">
      <c r="A1" s="284" t="str">
        <f>'Date initiale'!C3</f>
        <v>Universitatea de Arhitectură și Urbanism "Ion Mincu" București</v>
      </c>
      <c r="B1" s="284"/>
      <c r="C1" s="284"/>
      <c r="D1" s="407"/>
      <c r="E1" s="407"/>
      <c r="F1" s="407"/>
    </row>
    <row r="2" spans="1:11" ht="15.75">
      <c r="A2" s="284" t="str">
        <f>'Date initiale'!B4&amp;" "&amp;'Date initiale'!C4</f>
        <v>Facultatea ARHITECTURA</v>
      </c>
      <c r="B2" s="284"/>
      <c r="C2" s="284"/>
      <c r="D2" s="407"/>
      <c r="E2" s="407"/>
      <c r="F2" s="407"/>
    </row>
    <row r="3" spans="1:11" ht="15.75">
      <c r="A3" s="284" t="str">
        <f>'Date initiale'!B5&amp;" "&amp;'Date initiale'!C5</f>
        <v>Departamentul Științe Tehnice</v>
      </c>
      <c r="B3" s="284"/>
      <c r="C3" s="284"/>
      <c r="D3" s="407"/>
      <c r="E3" s="407"/>
      <c r="F3" s="407"/>
    </row>
    <row r="4" spans="1:11" ht="15.75">
      <c r="A4" s="406" t="str">
        <f>'Date initiale'!C6&amp;", "&amp;'Date initiale'!C7</f>
        <v>[nume, prenume], C10</v>
      </c>
      <c r="B4" s="406"/>
      <c r="C4" s="406"/>
      <c r="D4" s="407"/>
      <c r="E4" s="407"/>
      <c r="F4" s="407"/>
    </row>
    <row r="5" spans="1:11" ht="15.75">
      <c r="A5" s="406"/>
      <c r="B5" s="406"/>
      <c r="C5" s="406"/>
      <c r="D5" s="407"/>
      <c r="E5" s="407"/>
      <c r="F5" s="407"/>
    </row>
    <row r="6" spans="1:11" ht="15.75">
      <c r="A6" s="415" t="s">
        <v>111</v>
      </c>
      <c r="B6" s="415"/>
      <c r="C6" s="415"/>
      <c r="D6" s="415"/>
      <c r="E6" s="415"/>
      <c r="F6" s="415"/>
      <c r="G6" s="415"/>
      <c r="H6" s="415"/>
    </row>
    <row r="7" spans="1:11" ht="52.5" customHeight="1">
      <c r="A7" s="418" t="str">
        <f>'Descriere indicatori'!B22&amp;". "&amp;'Descriere indicatori'!C22</f>
        <v>I15. Contribuții la activitatea Centrului de cercetare - proiectare al Universității prin atragerea și realizarea de proiecte de urbanism, arhitectură, restaurare, design, proiecte de specialitate, studii cu componentă notabilă de cercetare și complexitate****</v>
      </c>
      <c r="B7" s="418"/>
      <c r="C7" s="418"/>
      <c r="D7" s="418"/>
      <c r="E7" s="418"/>
      <c r="F7" s="418"/>
      <c r="G7" s="418"/>
      <c r="H7" s="418"/>
    </row>
    <row r="8" spans="1:11" ht="16.5" thickBot="1">
      <c r="A8" s="60"/>
      <c r="B8" s="60"/>
      <c r="C8" s="60"/>
      <c r="D8" s="60"/>
      <c r="E8" s="60"/>
      <c r="F8" s="76"/>
      <c r="G8" s="76"/>
      <c r="H8" s="76"/>
    </row>
    <row r="9" spans="1:11" ht="60.75" thickBot="1">
      <c r="A9" s="204" t="s">
        <v>55</v>
      </c>
      <c r="B9" s="233" t="s">
        <v>72</v>
      </c>
      <c r="C9" s="257" t="s">
        <v>142</v>
      </c>
      <c r="D9" s="257" t="s">
        <v>71</v>
      </c>
      <c r="E9" s="233" t="s">
        <v>141</v>
      </c>
      <c r="F9" s="233" t="s">
        <v>139</v>
      </c>
      <c r="G9" s="257" t="s">
        <v>87</v>
      </c>
      <c r="H9" s="258" t="s">
        <v>148</v>
      </c>
      <c r="J9" s="290" t="s">
        <v>109</v>
      </c>
    </row>
    <row r="10" spans="1:11">
      <c r="A10" s="274">
        <v>1</v>
      </c>
      <c r="B10" s="275"/>
      <c r="C10" s="275"/>
      <c r="D10" s="275"/>
      <c r="E10" s="275"/>
      <c r="F10" s="275"/>
      <c r="G10" s="275"/>
      <c r="H10" s="276"/>
      <c r="J10" s="291">
        <v>20</v>
      </c>
      <c r="K10" s="440" t="s">
        <v>262</v>
      </c>
    </row>
    <row r="11" spans="1:11">
      <c r="A11" s="255">
        <f>A10+1</f>
        <v>2</v>
      </c>
      <c r="B11" s="272"/>
      <c r="C11" s="241"/>
      <c r="D11" s="241"/>
      <c r="E11" s="273"/>
      <c r="F11" s="273"/>
      <c r="G11" s="241"/>
      <c r="H11" s="353"/>
    </row>
    <row r="12" spans="1:11">
      <c r="A12" s="255">
        <f t="shared" ref="A12:A19" si="0">A11+1</f>
        <v>3</v>
      </c>
      <c r="B12" s="220"/>
      <c r="C12" s="139"/>
      <c r="D12" s="139"/>
      <c r="E12" s="139"/>
      <c r="F12" s="139"/>
      <c r="G12" s="139"/>
      <c r="H12" s="353"/>
    </row>
    <row r="13" spans="1:11">
      <c r="A13" s="255">
        <f t="shared" si="0"/>
        <v>4</v>
      </c>
      <c r="B13" s="139"/>
      <c r="C13" s="139"/>
      <c r="D13" s="139"/>
      <c r="E13" s="139"/>
      <c r="F13" s="139"/>
      <c r="G13" s="139"/>
      <c r="H13" s="353"/>
    </row>
    <row r="14" spans="1:11">
      <c r="A14" s="255">
        <f t="shared" si="0"/>
        <v>5</v>
      </c>
      <c r="B14" s="220"/>
      <c r="C14" s="139"/>
      <c r="D14" s="139"/>
      <c r="E14" s="139"/>
      <c r="F14" s="139"/>
      <c r="G14" s="139"/>
      <c r="H14" s="353"/>
    </row>
    <row r="15" spans="1:11">
      <c r="A15" s="255">
        <f t="shared" si="0"/>
        <v>6</v>
      </c>
      <c r="B15" s="139"/>
      <c r="C15" s="139"/>
      <c r="D15" s="139"/>
      <c r="E15" s="139"/>
      <c r="F15" s="139"/>
      <c r="G15" s="139"/>
      <c r="H15" s="353"/>
    </row>
    <row r="16" spans="1:11">
      <c r="A16" s="255">
        <f t="shared" si="0"/>
        <v>7</v>
      </c>
      <c r="B16" s="220"/>
      <c r="C16" s="139"/>
      <c r="D16" s="139"/>
      <c r="E16" s="139"/>
      <c r="F16" s="139"/>
      <c r="G16" s="139"/>
      <c r="H16" s="353"/>
    </row>
    <row r="17" spans="1:8">
      <c r="A17" s="255">
        <f t="shared" si="0"/>
        <v>8</v>
      </c>
      <c r="B17" s="139"/>
      <c r="C17" s="139"/>
      <c r="D17" s="139"/>
      <c r="E17" s="139"/>
      <c r="F17" s="139"/>
      <c r="G17" s="139"/>
      <c r="H17" s="353"/>
    </row>
    <row r="18" spans="1:8">
      <c r="A18" s="255">
        <f t="shared" si="0"/>
        <v>9</v>
      </c>
      <c r="B18" s="220"/>
      <c r="C18" s="139"/>
      <c r="D18" s="139"/>
      <c r="E18" s="139"/>
      <c r="F18" s="139"/>
      <c r="G18" s="139"/>
      <c r="H18" s="353"/>
    </row>
    <row r="19" spans="1:8" ht="15.75" thickBot="1">
      <c r="A19" s="277">
        <f t="shared" si="0"/>
        <v>10</v>
      </c>
      <c r="B19" s="146"/>
      <c r="C19" s="146"/>
      <c r="D19" s="146"/>
      <c r="E19" s="146"/>
      <c r="F19" s="146"/>
      <c r="G19" s="146"/>
      <c r="H19" s="368"/>
    </row>
    <row r="20" spans="1:8" ht="15.75" thickBot="1">
      <c r="A20" s="390"/>
      <c r="B20" s="268"/>
      <c r="C20" s="231"/>
      <c r="D20" s="231"/>
      <c r="E20" s="231"/>
      <c r="F20" s="231"/>
      <c r="G20" s="170" t="str">
        <f>"Total "&amp;LEFT(A7,4)</f>
        <v>Total I15.</v>
      </c>
      <c r="H20" s="171">
        <f>SUM(H10:H19)</f>
        <v>0</v>
      </c>
    </row>
    <row r="22" spans="1:8" ht="53.25" customHeight="1">
      <c r="A22" s="417" t="str">
        <f>'Descriere indicatori'!B45</f>
        <v>**** Valoarea punctajului variază între 30-50pct/n în funcție de complexitate, importanța la nivel local/național/internațional a proiectului precum și de valoarea sa contractuală. Punctajul obținut este independent de punctajele obținute la rubricile I12-I14</v>
      </c>
      <c r="B22" s="417"/>
      <c r="C22" s="417"/>
      <c r="D22" s="417"/>
      <c r="E22" s="417"/>
      <c r="F22" s="417"/>
      <c r="G22" s="417"/>
      <c r="H22" s="417"/>
    </row>
    <row r="40" spans="1:9" ht="15.75" thickBot="1"/>
    <row r="41" spans="1:9" ht="54" customHeight="1" thickBot="1">
      <c r="A41" s="232" t="s">
        <v>69</v>
      </c>
      <c r="B41" s="233" t="s">
        <v>72</v>
      </c>
      <c r="C41" s="257" t="s">
        <v>70</v>
      </c>
      <c r="D41" s="257" t="s">
        <v>71</v>
      </c>
      <c r="E41" s="233" t="s">
        <v>140</v>
      </c>
      <c r="F41" s="233" t="s">
        <v>140</v>
      </c>
      <c r="G41" s="233" t="s">
        <v>139</v>
      </c>
      <c r="H41" s="257" t="s">
        <v>87</v>
      </c>
      <c r="I41" s="258" t="s">
        <v>78</v>
      </c>
    </row>
  </sheetData>
  <mergeCells count="3">
    <mergeCell ref="A6:H6"/>
    <mergeCell ref="A7:H7"/>
    <mergeCell ref="A22:H22"/>
  </mergeCells>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1"/>
  <sheetViews>
    <sheetView workbookViewId="0">
      <selection activeCell="G10" sqref="G10"/>
    </sheetView>
  </sheetViews>
  <sheetFormatPr defaultRowHeight="15"/>
  <cols>
    <col min="1" max="1" width="5.140625" customWidth="1"/>
    <col min="2" max="2" width="103.140625" customWidth="1"/>
    <col min="3" max="3" width="10.5703125" customWidth="1"/>
    <col min="4" max="4" width="9.7109375" customWidth="1"/>
    <col min="6" max="6" width="11.28515625" customWidth="1"/>
  </cols>
  <sheetData>
    <row r="1" spans="1:8" ht="15.75">
      <c r="A1" s="284" t="str">
        <f>'Date initiale'!C3</f>
        <v>Universitatea de Arhitectură și Urbanism "Ion Mincu" București</v>
      </c>
      <c r="B1" s="284"/>
      <c r="C1" s="284"/>
      <c r="D1" s="17"/>
      <c r="E1" s="43"/>
    </row>
    <row r="2" spans="1:8" ht="15.75">
      <c r="A2" s="284" t="str">
        <f>'Date initiale'!B4&amp;" "&amp;'Date initiale'!C4</f>
        <v>Facultatea ARHITECTURA</v>
      </c>
      <c r="B2" s="284"/>
      <c r="C2" s="284"/>
      <c r="D2" s="2"/>
      <c r="E2" s="43"/>
    </row>
    <row r="3" spans="1:8" ht="15.75">
      <c r="A3" s="284" t="str">
        <f>'Date initiale'!B5&amp;" "&amp;'Date initiale'!C5</f>
        <v>Departamentul Științe Tehnice</v>
      </c>
      <c r="B3" s="284"/>
      <c r="C3" s="284"/>
      <c r="D3" s="17"/>
      <c r="E3" s="43"/>
    </row>
    <row r="4" spans="1:8">
      <c r="A4" s="127" t="str">
        <f>'Date initiale'!C6&amp;", "&amp;'Date initiale'!C7</f>
        <v>[nume, prenume], C10</v>
      </c>
      <c r="B4" s="127"/>
      <c r="C4" s="127"/>
    </row>
    <row r="5" spans="1:8" s="198" customFormat="1">
      <c r="A5" s="127"/>
      <c r="B5" s="127"/>
      <c r="C5" s="127"/>
    </row>
    <row r="6" spans="1:8" ht="15.75">
      <c r="A6" s="423" t="s">
        <v>111</v>
      </c>
      <c r="B6" s="423"/>
      <c r="C6" s="423"/>
      <c r="D6" s="423"/>
    </row>
    <row r="7" spans="1:8" s="198" customFormat="1" ht="90.75" customHeight="1">
      <c r="A7" s="418" t="str">
        <f>'Descriere indicatori'!B23&amp;". "&amp;'Descriere indicatori'!C23</f>
        <v>I16. Premii / mențiuni / nominalizări / selecţionări obţinute la concursuri internaţionale de proiecte organizate potrivit regulamentului UNESCO-UIA, (Union Internationale des Architectes), Consiliul European al Urbanistilor ECTP, Federatia Internationala a Peisagistilor IFLA, AEEA, RIBA, Arhitect’s Council of Europe, The Royal Town Planning Institute RTPI, UNISCAPE, etc.) precum şi de altă instituţie de profil de nivel mondial sau european, în breasla arhitecţilor, urbaniştilor, planificatorilor urbani, peisagiştilor şi designerilor</v>
      </c>
      <c r="B7" s="418"/>
      <c r="C7" s="418"/>
      <c r="D7" s="418"/>
      <c r="E7" s="199"/>
      <c r="F7" s="199"/>
      <c r="G7" s="199"/>
      <c r="H7" s="199"/>
    </row>
    <row r="8" spans="1:8" ht="18.75" customHeight="1" thickBot="1">
      <c r="A8" s="74"/>
      <c r="B8" s="74"/>
      <c r="C8" s="74"/>
      <c r="D8" s="74"/>
    </row>
    <row r="9" spans="1:8" ht="45.75" customHeight="1" thickBot="1">
      <c r="A9" s="204" t="s">
        <v>55</v>
      </c>
      <c r="B9" s="233" t="s">
        <v>77</v>
      </c>
      <c r="C9" s="233" t="s">
        <v>87</v>
      </c>
      <c r="D9" s="234" t="s">
        <v>148</v>
      </c>
      <c r="E9" s="34"/>
      <c r="F9" s="290" t="s">
        <v>109</v>
      </c>
    </row>
    <row r="10" spans="1:8">
      <c r="A10" s="274">
        <v>1</v>
      </c>
      <c r="B10" s="296"/>
      <c r="C10" s="297"/>
      <c r="D10" s="373"/>
      <c r="F10" s="291" t="s">
        <v>169</v>
      </c>
      <c r="G10" s="440" t="s">
        <v>263</v>
      </c>
    </row>
    <row r="11" spans="1:8">
      <c r="A11" s="255">
        <f>A10+1</f>
        <v>2</v>
      </c>
      <c r="B11" s="294"/>
      <c r="C11" s="241"/>
      <c r="D11" s="369"/>
    </row>
    <row r="12" spans="1:8" s="198" customFormat="1">
      <c r="A12" s="255">
        <f t="shared" ref="A12:A19" si="0">A11+1</f>
        <v>3</v>
      </c>
      <c r="B12" s="265"/>
      <c r="C12" s="139"/>
      <c r="D12" s="353"/>
    </row>
    <row r="13" spans="1:8" s="198" customFormat="1">
      <c r="A13" s="255">
        <f t="shared" si="0"/>
        <v>4</v>
      </c>
      <c r="B13" s="295"/>
      <c r="C13" s="139"/>
      <c r="D13" s="353"/>
    </row>
    <row r="14" spans="1:8" s="198" customFormat="1">
      <c r="A14" s="255">
        <f t="shared" si="0"/>
        <v>5</v>
      </c>
      <c r="B14" s="295"/>
      <c r="C14" s="139"/>
      <c r="D14" s="353"/>
    </row>
    <row r="15" spans="1:8">
      <c r="A15" s="255">
        <f t="shared" si="0"/>
        <v>6</v>
      </c>
      <c r="B15" s="265"/>
      <c r="C15" s="139"/>
      <c r="D15" s="353"/>
    </row>
    <row r="16" spans="1:8">
      <c r="A16" s="255">
        <f t="shared" si="0"/>
        <v>7</v>
      </c>
      <c r="B16" s="295"/>
      <c r="C16" s="139"/>
      <c r="D16" s="353"/>
    </row>
    <row r="17" spans="1:4">
      <c r="A17" s="255">
        <f t="shared" si="0"/>
        <v>8</v>
      </c>
      <c r="B17" s="295"/>
      <c r="C17" s="139"/>
      <c r="D17" s="353"/>
    </row>
    <row r="18" spans="1:4">
      <c r="A18" s="255">
        <f t="shared" si="0"/>
        <v>9</v>
      </c>
      <c r="B18" s="295"/>
      <c r="C18" s="139"/>
      <c r="D18" s="353"/>
    </row>
    <row r="19" spans="1:4" ht="15.75" thickBot="1">
      <c r="A19" s="277">
        <f t="shared" si="0"/>
        <v>10</v>
      </c>
      <c r="B19" s="298"/>
      <c r="C19" s="146"/>
      <c r="D19" s="368"/>
    </row>
    <row r="20" spans="1:4" ht="15.75" thickBot="1">
      <c r="A20" s="389"/>
      <c r="B20" s="230"/>
      <c r="C20" s="170" t="str">
        <f>"Total "&amp;LEFT(A7,3)</f>
        <v>Total I16</v>
      </c>
      <c r="D20" s="299">
        <f>SUM(D10:D19)</f>
        <v>0</v>
      </c>
    </row>
    <row r="21" spans="1:4" ht="15.75">
      <c r="A21" s="37"/>
      <c r="B21" s="25"/>
      <c r="C21" s="25"/>
      <c r="D21" s="25"/>
    </row>
    <row r="22" spans="1:4">
      <c r="A22" s="22"/>
      <c r="B22" s="22"/>
      <c r="C22" s="22"/>
      <c r="D22" s="22"/>
    </row>
    <row r="26" spans="1:4">
      <c r="A26" s="22"/>
      <c r="B26" s="18"/>
    </row>
    <row r="27" spans="1:4">
      <c r="A27" s="22"/>
      <c r="B27" s="18"/>
    </row>
    <row r="28" spans="1:4">
      <c r="A28" s="22"/>
    </row>
    <row r="29" spans="1:4">
      <c r="A29" s="22"/>
    </row>
    <row r="30" spans="1:4">
      <c r="A30" s="22"/>
    </row>
    <row r="31" spans="1:4">
      <c r="A31" s="22"/>
    </row>
  </sheetData>
  <mergeCells count="2">
    <mergeCell ref="A6:D6"/>
    <mergeCell ref="A7:D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0"/>
  <sheetViews>
    <sheetView workbookViewId="0">
      <selection activeCell="G10" sqref="G10"/>
    </sheetView>
  </sheetViews>
  <sheetFormatPr defaultRowHeight="15"/>
  <cols>
    <col min="1" max="1" width="5.140625" customWidth="1"/>
    <col min="2" max="2" width="103.140625" customWidth="1"/>
    <col min="3" max="3" width="10.5703125" customWidth="1"/>
    <col min="4" max="4" width="9.7109375" customWidth="1"/>
    <col min="6" max="6" width="10.42578125" customWidth="1"/>
  </cols>
  <sheetData>
    <row r="1" spans="1:11" ht="15.75">
      <c r="A1" s="284" t="str">
        <f>'Date initiale'!C3</f>
        <v>Universitatea de Arhitectură și Urbanism "Ion Mincu" București</v>
      </c>
      <c r="B1" s="284"/>
      <c r="C1" s="284"/>
      <c r="D1" s="17"/>
    </row>
    <row r="2" spans="1:11" ht="15.75">
      <c r="A2" s="284" t="str">
        <f>'Date initiale'!B4&amp;" "&amp;'Date initiale'!C4</f>
        <v>Facultatea ARHITECTURA</v>
      </c>
      <c r="B2" s="284"/>
      <c r="C2" s="284"/>
      <c r="D2" s="2"/>
    </row>
    <row r="3" spans="1:11" ht="15.75">
      <c r="A3" s="284" t="str">
        <f>'Date initiale'!B5&amp;" "&amp;'Date initiale'!C5</f>
        <v>Departamentul Științe Tehnice</v>
      </c>
      <c r="B3" s="284"/>
      <c r="C3" s="284"/>
      <c r="D3" s="17"/>
    </row>
    <row r="4" spans="1:11">
      <c r="A4" s="127" t="str">
        <f>'Date initiale'!C6&amp;", "&amp;'Date initiale'!C7</f>
        <v>[nume, prenume], C10</v>
      </c>
      <c r="B4" s="127"/>
      <c r="C4" s="127"/>
    </row>
    <row r="5" spans="1:11" s="198" customFormat="1">
      <c r="A5" s="127"/>
      <c r="B5" s="127"/>
      <c r="C5" s="127"/>
    </row>
    <row r="6" spans="1:11">
      <c r="A6" s="424" t="s">
        <v>111</v>
      </c>
      <c r="B6" s="424"/>
      <c r="C6" s="424"/>
      <c r="D6" s="424"/>
    </row>
    <row r="7" spans="1:11" s="198" customFormat="1" ht="40.5" customHeight="1">
      <c r="A7" s="425" t="str">
        <f>'Descriere indicatori'!B24&amp;". "&amp;'Descriere indicatori'!C24</f>
        <v xml:space="preserve">I17. Premii / mențiuni / nominalizări / selecţionări obţinute pentru concursuri naţionale de proiecte (organizate potrivit regulamentului UNESCO-UIA, girate de OAR/UAR/RUR, concursuri RUR - Registrul Urbaniştilor din România) </v>
      </c>
      <c r="B7" s="425"/>
      <c r="C7" s="425"/>
      <c r="D7" s="425"/>
    </row>
    <row r="8" spans="1:11" ht="15.75" thickBot="1"/>
    <row r="9" spans="1:11" ht="48.75" customHeight="1" thickBot="1">
      <c r="A9" s="204" t="s">
        <v>55</v>
      </c>
      <c r="B9" s="167" t="s">
        <v>77</v>
      </c>
      <c r="C9" s="167" t="s">
        <v>87</v>
      </c>
      <c r="D9" s="313" t="s">
        <v>148</v>
      </c>
      <c r="F9" s="290" t="s">
        <v>109</v>
      </c>
    </row>
    <row r="10" spans="1:11">
      <c r="A10" s="340">
        <v>1</v>
      </c>
      <c r="B10" s="333"/>
      <c r="C10" s="173"/>
      <c r="D10" s="374"/>
      <c r="F10" s="291" t="s">
        <v>170</v>
      </c>
      <c r="G10" s="440" t="s">
        <v>264</v>
      </c>
      <c r="K10" s="22"/>
    </row>
    <row r="11" spans="1:11" s="198" customFormat="1">
      <c r="A11" s="341">
        <f>A10+1</f>
        <v>2</v>
      </c>
      <c r="B11" s="322"/>
      <c r="C11" s="42"/>
      <c r="D11" s="367"/>
      <c r="K11" s="22"/>
    </row>
    <row r="12" spans="1:11" s="198" customFormat="1">
      <c r="A12" s="341">
        <f t="shared" ref="A12:A19" si="0">A11+1</f>
        <v>3</v>
      </c>
      <c r="B12" s="322"/>
      <c r="C12" s="42"/>
      <c r="D12" s="367"/>
      <c r="K12" s="22"/>
    </row>
    <row r="13" spans="1:11" s="198" customFormat="1">
      <c r="A13" s="341">
        <f t="shared" si="0"/>
        <v>4</v>
      </c>
      <c r="B13" s="322"/>
      <c r="C13" s="42"/>
      <c r="D13" s="367"/>
      <c r="K13" s="22"/>
    </row>
    <row r="14" spans="1:11" s="198" customFormat="1">
      <c r="A14" s="341">
        <f t="shared" si="0"/>
        <v>5</v>
      </c>
      <c r="B14" s="322"/>
      <c r="C14" s="42"/>
      <c r="D14" s="367"/>
      <c r="K14" s="22"/>
    </row>
    <row r="15" spans="1:11" s="198" customFormat="1">
      <c r="A15" s="341">
        <f t="shared" si="0"/>
        <v>6</v>
      </c>
      <c r="B15" s="322"/>
      <c r="C15" s="42"/>
      <c r="D15" s="367"/>
      <c r="K15" s="22"/>
    </row>
    <row r="16" spans="1:11" s="198" customFormat="1">
      <c r="A16" s="341">
        <f t="shared" si="0"/>
        <v>7</v>
      </c>
      <c r="B16" s="322"/>
      <c r="C16" s="42"/>
      <c r="D16" s="367"/>
      <c r="K16" s="22"/>
    </row>
    <row r="17" spans="1:11" s="198" customFormat="1">
      <c r="A17" s="341">
        <f t="shared" si="0"/>
        <v>8</v>
      </c>
      <c r="B17" s="322"/>
      <c r="C17" s="42"/>
      <c r="D17" s="367"/>
      <c r="K17" s="22"/>
    </row>
    <row r="18" spans="1:11" s="198" customFormat="1">
      <c r="A18" s="341">
        <f t="shared" si="0"/>
        <v>9</v>
      </c>
      <c r="B18" s="322"/>
      <c r="C18" s="42"/>
      <c r="D18" s="367"/>
      <c r="K18" s="22"/>
    </row>
    <row r="19" spans="1:11" ht="15.75" thickBot="1">
      <c r="A19" s="342">
        <f t="shared" si="0"/>
        <v>10</v>
      </c>
      <c r="B19" s="336"/>
      <c r="C19" s="163"/>
      <c r="D19" s="372"/>
      <c r="K19" s="22"/>
    </row>
    <row r="20" spans="1:11" ht="15.75" thickBot="1">
      <c r="A20" s="385"/>
      <c r="B20" s="127"/>
      <c r="C20" s="130" t="str">
        <f>"Total "&amp;LEFT(A7,3)</f>
        <v>Total I17</v>
      </c>
      <c r="D20" s="131">
        <f>SUM(D10:D19)</f>
        <v>0</v>
      </c>
      <c r="K20" s="58"/>
    </row>
  </sheetData>
  <mergeCells count="2">
    <mergeCell ref="A6:D6"/>
    <mergeCell ref="A7:D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1"/>
  <sheetViews>
    <sheetView workbookViewId="0">
      <selection activeCell="G10" sqref="G10"/>
    </sheetView>
  </sheetViews>
  <sheetFormatPr defaultRowHeight="15"/>
  <cols>
    <col min="1" max="1" width="5.140625" customWidth="1"/>
    <col min="2" max="2" width="103.140625" customWidth="1"/>
    <col min="3" max="3" width="10.5703125" customWidth="1"/>
    <col min="4" max="4" width="9.7109375" customWidth="1"/>
  </cols>
  <sheetData>
    <row r="1" spans="1:11" ht="15.75">
      <c r="A1" s="284" t="str">
        <f>'Date initiale'!C3</f>
        <v>Universitatea de Arhitectură și Urbanism "Ion Mincu" București</v>
      </c>
      <c r="B1" s="284"/>
      <c r="C1" s="284"/>
      <c r="D1" s="17"/>
      <c r="E1" s="43"/>
    </row>
    <row r="2" spans="1:11" ht="15.75">
      <c r="A2" s="284" t="str">
        <f>'Date initiale'!B4&amp;" "&amp;'Date initiale'!C4</f>
        <v>Facultatea ARHITECTURA</v>
      </c>
      <c r="B2" s="284"/>
      <c r="C2" s="284"/>
      <c r="D2" s="43"/>
      <c r="E2" s="43"/>
    </row>
    <row r="3" spans="1:11" ht="15.75">
      <c r="A3" s="284" t="str">
        <f>'Date initiale'!B5&amp;" "&amp;'Date initiale'!C5</f>
        <v>Departamentul Științe Tehnice</v>
      </c>
      <c r="B3" s="284"/>
      <c r="C3" s="284"/>
      <c r="D3" s="17"/>
      <c r="E3" s="43"/>
    </row>
    <row r="4" spans="1:11">
      <c r="A4" s="127" t="str">
        <f>'Date initiale'!C6&amp;", "&amp;'Date initiale'!C7</f>
        <v>[nume, prenume], C10</v>
      </c>
      <c r="B4" s="127"/>
      <c r="C4" s="127"/>
    </row>
    <row r="5" spans="1:11" s="198" customFormat="1">
      <c r="A5" s="127"/>
      <c r="B5" s="127"/>
      <c r="C5" s="127"/>
    </row>
    <row r="6" spans="1:11" ht="34.5" customHeight="1">
      <c r="A6" s="423" t="s">
        <v>111</v>
      </c>
      <c r="B6" s="423"/>
      <c r="C6" s="423"/>
      <c r="D6" s="423"/>
    </row>
    <row r="7" spans="1:11" s="198" customFormat="1" ht="34.5" customHeight="1">
      <c r="A7" s="425" t="str">
        <f>'Descriere indicatori'!B25&amp;". "&amp;'Descriere indicatori'!C25</f>
        <v xml:space="preserve">I18. Premii / mențiuni / nominalizări la Bienala, Anuală de Arhitectură Bucureşti ori premii / nominalizări la alte concursuri şi licitaţii publice câştigate la nivel naţional, regional şi/sau local de arhitectură, urbanism, peisagistică şi design*** </v>
      </c>
      <c r="B7" s="425"/>
      <c r="C7" s="425"/>
      <c r="D7" s="425"/>
    </row>
    <row r="8" spans="1:11" ht="16.5" customHeight="1" thickBot="1">
      <c r="A8" s="61"/>
      <c r="B8" s="61"/>
      <c r="C8" s="61"/>
      <c r="D8" s="61"/>
    </row>
    <row r="9" spans="1:11" ht="42.75" customHeight="1" thickBot="1">
      <c r="A9" s="204" t="s">
        <v>55</v>
      </c>
      <c r="B9" s="167" t="s">
        <v>77</v>
      </c>
      <c r="C9" s="167" t="s">
        <v>87</v>
      </c>
      <c r="D9" s="313" t="s">
        <v>78</v>
      </c>
      <c r="E9" s="34"/>
      <c r="F9" s="290" t="s">
        <v>109</v>
      </c>
    </row>
    <row r="10" spans="1:11">
      <c r="A10" s="172">
        <v>1</v>
      </c>
      <c r="B10" s="343"/>
      <c r="C10" s="173"/>
      <c r="D10" s="361"/>
      <c r="E10" s="34"/>
      <c r="F10" s="291" t="s">
        <v>171</v>
      </c>
      <c r="G10" s="440" t="s">
        <v>265</v>
      </c>
      <c r="K10" s="22"/>
    </row>
    <row r="11" spans="1:11">
      <c r="A11" s="174">
        <f>A10+1</f>
        <v>2</v>
      </c>
      <c r="B11" s="322"/>
      <c r="C11" s="42"/>
      <c r="D11" s="353"/>
      <c r="K11" s="22"/>
    </row>
    <row r="12" spans="1:11">
      <c r="A12" s="174">
        <f t="shared" ref="A12:A19" si="0">A11+1</f>
        <v>3</v>
      </c>
      <c r="B12" s="322"/>
      <c r="C12" s="42"/>
      <c r="D12" s="353"/>
      <c r="K12" s="58"/>
    </row>
    <row r="13" spans="1:11">
      <c r="A13" s="174">
        <f t="shared" si="0"/>
        <v>4</v>
      </c>
      <c r="B13" s="322"/>
      <c r="C13" s="42"/>
      <c r="D13" s="353"/>
    </row>
    <row r="14" spans="1:11">
      <c r="A14" s="174">
        <f t="shared" si="0"/>
        <v>5</v>
      </c>
      <c r="B14" s="322"/>
      <c r="C14" s="42"/>
      <c r="D14" s="353"/>
    </row>
    <row r="15" spans="1:11">
      <c r="A15" s="174">
        <f t="shared" si="0"/>
        <v>6</v>
      </c>
      <c r="B15" s="322"/>
      <c r="C15" s="42"/>
      <c r="D15" s="353"/>
    </row>
    <row r="16" spans="1:11">
      <c r="A16" s="174">
        <f t="shared" si="0"/>
        <v>7</v>
      </c>
      <c r="B16" s="322"/>
      <c r="C16" s="42"/>
      <c r="D16" s="353"/>
    </row>
    <row r="17" spans="1:8" s="38" customFormat="1">
      <c r="A17" s="174">
        <f t="shared" si="0"/>
        <v>8</v>
      </c>
      <c r="B17" s="322"/>
      <c r="C17" s="42"/>
      <c r="D17" s="353"/>
    </row>
    <row r="18" spans="1:8">
      <c r="A18" s="174">
        <f t="shared" si="0"/>
        <v>9</v>
      </c>
      <c r="B18" s="322"/>
      <c r="C18" s="42"/>
      <c r="D18" s="353"/>
    </row>
    <row r="19" spans="1:8" ht="15.75" thickBot="1">
      <c r="A19" s="335">
        <f t="shared" si="0"/>
        <v>10</v>
      </c>
      <c r="B19" s="336"/>
      <c r="C19" s="163"/>
      <c r="D19" s="368"/>
    </row>
    <row r="20" spans="1:8" s="22" customFormat="1" ht="15.75" thickBot="1">
      <c r="A20" s="388"/>
      <c r="B20" s="344"/>
      <c r="C20" s="130" t="str">
        <f>"Total "&amp;LEFT(A7,3)</f>
        <v>Total I18</v>
      </c>
      <c r="D20" s="345">
        <f>SUM(D10:D19)</f>
        <v>0</v>
      </c>
    </row>
    <row r="21" spans="1:8">
      <c r="B21" s="18"/>
    </row>
    <row r="22" spans="1:8" ht="53.25" customHeight="1">
      <c r="A22" s="417" t="str">
        <f>'Descriere indicatori'!B44</f>
        <v>*** Deoarece nu există încă recunoaşterea de către CNADTCU a publicaţiilor în domeniu şi a Organizaţiilor Profesionale specifice, se propune luarea în consideraţie a BDI, BDN şi a Organizaţiilor Profesionale de prestigiu recunoscut pentru Arhitectură şi Urbanism, precum şi pentru domenii conexe, la nivel internaţional şi/sau naţional.</v>
      </c>
      <c r="B22" s="417"/>
      <c r="C22" s="417"/>
      <c r="D22" s="417"/>
      <c r="E22" s="293"/>
      <c r="F22" s="293"/>
      <c r="G22" s="293"/>
      <c r="H22" s="293"/>
    </row>
    <row r="23" spans="1:8">
      <c r="B23" s="18"/>
    </row>
    <row r="24" spans="1:8">
      <c r="B24" s="18"/>
    </row>
    <row r="25" spans="1:8">
      <c r="B25" s="18"/>
    </row>
    <row r="26" spans="1:8">
      <c r="B26" s="18"/>
    </row>
    <row r="27" spans="1:8">
      <c r="B27" s="18"/>
    </row>
    <row r="28" spans="1:8">
      <c r="B28" s="18"/>
    </row>
    <row r="29" spans="1:8">
      <c r="B29" s="18"/>
    </row>
    <row r="30" spans="1:8">
      <c r="B30" s="18"/>
    </row>
    <row r="31" spans="1:8">
      <c r="B31" s="18"/>
    </row>
  </sheetData>
  <mergeCells count="3">
    <mergeCell ref="A6:D6"/>
    <mergeCell ref="A7:D7"/>
    <mergeCell ref="A22:D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0"/>
  <sheetViews>
    <sheetView workbookViewId="0">
      <selection activeCell="H10" sqref="H10"/>
    </sheetView>
  </sheetViews>
  <sheetFormatPr defaultRowHeight="15"/>
  <cols>
    <col min="1" max="1" width="5.140625" customWidth="1"/>
    <col min="2" max="2" width="27.140625" customWidth="1"/>
    <col min="3" max="3" width="75.7109375" customWidth="1"/>
    <col min="4" max="4" width="10.5703125" style="198" customWidth="1"/>
    <col min="5" max="5" width="9.7109375" customWidth="1"/>
    <col min="7" max="7" width="14.140625" customWidth="1"/>
  </cols>
  <sheetData>
    <row r="1" spans="1:11">
      <c r="A1" s="286" t="str">
        <f>'Date initiale'!C3</f>
        <v>Universitatea de Arhitectură și Urbanism "Ion Mincu" București</v>
      </c>
      <c r="B1" s="286"/>
      <c r="D1" s="286"/>
    </row>
    <row r="2" spans="1:11" ht="15.75">
      <c r="A2" s="284" t="str">
        <f>'Date initiale'!B4&amp;" "&amp;'Date initiale'!C4</f>
        <v>Facultatea ARHITECTURA</v>
      </c>
      <c r="B2" s="284"/>
      <c r="C2" s="17"/>
      <c r="D2" s="284"/>
      <c r="E2" s="17"/>
    </row>
    <row r="3" spans="1:11" ht="15.75">
      <c r="A3" s="284" t="str">
        <f>'Date initiale'!B5&amp;" "&amp;'Date initiale'!C5</f>
        <v>Departamentul Științe Tehnice</v>
      </c>
      <c r="B3" s="284"/>
      <c r="C3" s="17"/>
      <c r="D3" s="284"/>
      <c r="E3" s="17"/>
    </row>
    <row r="4" spans="1:11" ht="15.75">
      <c r="A4" s="416" t="str">
        <f>'Date initiale'!C6&amp;", "&amp;'Date initiale'!C7</f>
        <v>[nume, prenume], C10</v>
      </c>
      <c r="B4" s="416"/>
      <c r="C4" s="426"/>
      <c r="D4" s="426"/>
      <c r="E4" s="426"/>
    </row>
    <row r="5" spans="1:11" s="198" customFormat="1" ht="15.75">
      <c r="A5" s="285"/>
      <c r="B5" s="285"/>
      <c r="C5" s="17"/>
      <c r="D5" s="285"/>
      <c r="E5" s="17"/>
    </row>
    <row r="6" spans="1:11" ht="15.75">
      <c r="A6" s="421" t="s">
        <v>111</v>
      </c>
      <c r="B6" s="421"/>
      <c r="C6" s="421"/>
      <c r="D6" s="421"/>
      <c r="E6" s="421"/>
    </row>
    <row r="7" spans="1:11" ht="67.5" customHeight="1">
      <c r="A7" s="425" t="str">
        <f>'Descriere indicatori'!B26&amp;". "&amp;'Descriere indicatori'!C26</f>
        <v xml:space="preserve">I19. Profesor asociat, visiting/cadru didactic asociat la o universitate din străinătate pentru o perioadă de cel puţin o săptămână/efectuarea unui stagiu postdoctoral cu durată de cel puţin un semestru sau obţinerea unei diplome de master/absolvirea unui curs de specialitate la o universitate din străinătate/obţinerea unei diplome de doctor la o universitate din străinătate recunoscută/acreditată </v>
      </c>
      <c r="B7" s="425"/>
      <c r="C7" s="425"/>
      <c r="D7" s="425"/>
      <c r="E7" s="425"/>
      <c r="F7" s="41"/>
      <c r="G7" s="41"/>
      <c r="H7" s="41"/>
      <c r="I7" s="41"/>
    </row>
    <row r="8" spans="1:11" s="22" customFormat="1" ht="20.25" customHeight="1" thickBot="1">
      <c r="A8" s="61"/>
      <c r="B8" s="61"/>
      <c r="C8" s="61"/>
      <c r="D8" s="61"/>
      <c r="E8" s="61"/>
      <c r="F8" s="71"/>
      <c r="G8" s="71"/>
      <c r="H8" s="71"/>
      <c r="I8" s="71"/>
    </row>
    <row r="9" spans="1:11" ht="30.75" thickBot="1">
      <c r="A9" s="166" t="s">
        <v>55</v>
      </c>
      <c r="B9" s="233" t="s">
        <v>151</v>
      </c>
      <c r="C9" s="233" t="s">
        <v>82</v>
      </c>
      <c r="D9" s="233" t="s">
        <v>81</v>
      </c>
      <c r="E9" s="258" t="s">
        <v>148</v>
      </c>
      <c r="G9" s="290" t="s">
        <v>109</v>
      </c>
      <c r="K9" s="22"/>
    </row>
    <row r="10" spans="1:11" s="198" customFormat="1">
      <c r="A10" s="307">
        <v>1</v>
      </c>
      <c r="B10" s="308"/>
      <c r="C10" s="309"/>
      <c r="D10" s="271"/>
      <c r="E10" s="361"/>
      <c r="G10" s="291" t="s">
        <v>172</v>
      </c>
      <c r="H10" s="440" t="s">
        <v>266</v>
      </c>
      <c r="K10" s="22"/>
    </row>
    <row r="11" spans="1:11" s="198" customFormat="1">
      <c r="A11" s="219">
        <f>A10+1</f>
        <v>2</v>
      </c>
      <c r="B11" s="265"/>
      <c r="C11" s="305"/>
      <c r="D11" s="139"/>
      <c r="E11" s="353"/>
      <c r="K11" s="22"/>
    </row>
    <row r="12" spans="1:11" s="198" customFormat="1">
      <c r="A12" s="219">
        <f t="shared" ref="A12:A19" si="0">A11+1</f>
        <v>3</v>
      </c>
      <c r="B12" s="265"/>
      <c r="C12" s="305"/>
      <c r="D12" s="139"/>
      <c r="E12" s="353"/>
      <c r="K12" s="22"/>
    </row>
    <row r="13" spans="1:11" s="198" customFormat="1">
      <c r="A13" s="219">
        <f t="shared" si="0"/>
        <v>4</v>
      </c>
      <c r="B13" s="265"/>
      <c r="C13" s="305"/>
      <c r="D13" s="139"/>
      <c r="E13" s="353"/>
      <c r="K13" s="22"/>
    </row>
    <row r="14" spans="1:11">
      <c r="A14" s="219">
        <f t="shared" si="0"/>
        <v>5</v>
      </c>
      <c r="B14" s="265"/>
      <c r="C14" s="305"/>
      <c r="D14" s="139"/>
      <c r="E14" s="353"/>
      <c r="K14" s="22"/>
    </row>
    <row r="15" spans="1:11" s="198" customFormat="1">
      <c r="A15" s="219">
        <f t="shared" si="0"/>
        <v>6</v>
      </c>
      <c r="B15" s="265"/>
      <c r="C15" s="305"/>
      <c r="D15" s="139"/>
      <c r="E15" s="353"/>
      <c r="K15" s="22"/>
    </row>
    <row r="16" spans="1:11" s="198" customFormat="1">
      <c r="A16" s="219">
        <f t="shared" si="0"/>
        <v>7</v>
      </c>
      <c r="B16" s="265"/>
      <c r="C16" s="305"/>
      <c r="D16" s="139"/>
      <c r="E16" s="353"/>
      <c r="K16" s="22"/>
    </row>
    <row r="17" spans="1:11" s="198" customFormat="1">
      <c r="A17" s="219">
        <f t="shared" si="0"/>
        <v>8</v>
      </c>
      <c r="B17" s="265"/>
      <c r="C17" s="305"/>
      <c r="D17" s="139"/>
      <c r="E17" s="353"/>
      <c r="K17" s="22"/>
    </row>
    <row r="18" spans="1:11" s="198" customFormat="1">
      <c r="A18" s="219">
        <f t="shared" si="0"/>
        <v>9</v>
      </c>
      <c r="B18" s="265"/>
      <c r="C18" s="305"/>
      <c r="D18" s="139"/>
      <c r="E18" s="353"/>
      <c r="K18" s="22"/>
    </row>
    <row r="19" spans="1:11" s="198" customFormat="1" ht="15.75" thickBot="1">
      <c r="A19" s="226">
        <f t="shared" si="0"/>
        <v>10</v>
      </c>
      <c r="B19" s="310"/>
      <c r="C19" s="311"/>
      <c r="D19" s="146"/>
      <c r="E19" s="368"/>
      <c r="K19" s="22"/>
    </row>
    <row r="20" spans="1:11" ht="15.75" thickBot="1">
      <c r="A20" s="387"/>
      <c r="B20" s="231"/>
      <c r="C20" s="306"/>
      <c r="D20" s="170" t="str">
        <f>"Total "&amp;LEFT(A7,3)</f>
        <v>Total I19</v>
      </c>
      <c r="E20" s="171">
        <f>SUM(E10:E19)</f>
        <v>0</v>
      </c>
      <c r="K20" s="59"/>
    </row>
  </sheetData>
  <mergeCells count="3">
    <mergeCell ref="A4:E4"/>
    <mergeCell ref="A7:E7"/>
    <mergeCell ref="A6:E6"/>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5"/>
  <sheetViews>
    <sheetView workbookViewId="0">
      <selection activeCell="H10" sqref="H10"/>
    </sheetView>
  </sheetViews>
  <sheetFormatPr defaultRowHeight="15"/>
  <cols>
    <col min="1" max="1" width="5.140625" customWidth="1"/>
    <col min="2" max="2" width="86.28515625" customWidth="1"/>
    <col min="3" max="3" width="17.140625" style="198" customWidth="1"/>
    <col min="4" max="4" width="10.5703125" customWidth="1"/>
    <col min="5" max="5" width="9.7109375" customWidth="1"/>
    <col min="7" max="7" width="13.42578125" customWidth="1"/>
  </cols>
  <sheetData>
    <row r="1" spans="1:8" ht="15.75">
      <c r="A1" s="284" t="str">
        <f>'Date initiale'!C3</f>
        <v>Universitatea de Arhitectură și Urbanism "Ion Mincu" București</v>
      </c>
      <c r="B1" s="284"/>
      <c r="C1" s="284"/>
      <c r="D1" s="284"/>
      <c r="E1" s="17"/>
    </row>
    <row r="2" spans="1:8" ht="15.75">
      <c r="A2" s="284" t="str">
        <f>'Date initiale'!B4&amp;" "&amp;'Date initiale'!C4</f>
        <v>Facultatea ARHITECTURA</v>
      </c>
      <c r="B2" s="284"/>
      <c r="C2" s="284"/>
      <c r="D2" s="284"/>
      <c r="E2" s="17"/>
    </row>
    <row r="3" spans="1:8" ht="15.75">
      <c r="A3" s="284" t="str">
        <f>'Date initiale'!B5&amp;" "&amp;'Date initiale'!C5</f>
        <v>Departamentul Științe Tehnice</v>
      </c>
      <c r="B3" s="284"/>
      <c r="C3" s="284"/>
      <c r="D3" s="284"/>
      <c r="E3" s="17"/>
    </row>
    <row r="4" spans="1:8">
      <c r="A4" s="127" t="str">
        <f>'Date initiale'!C6&amp;", "&amp;'Date initiale'!C7</f>
        <v>[nume, prenume], C10</v>
      </c>
      <c r="B4" s="127"/>
      <c r="C4" s="127"/>
      <c r="D4" s="127"/>
    </row>
    <row r="5" spans="1:8" s="198" customFormat="1">
      <c r="A5" s="127"/>
      <c r="B5" s="127"/>
      <c r="C5" s="127"/>
      <c r="D5" s="127"/>
    </row>
    <row r="6" spans="1:8" ht="15.75">
      <c r="A6" s="427" t="s">
        <v>111</v>
      </c>
      <c r="B6" s="428"/>
      <c r="C6" s="428"/>
      <c r="D6" s="428"/>
      <c r="E6" s="429"/>
    </row>
    <row r="7" spans="1:8" s="198" customFormat="1" ht="15.75">
      <c r="A7" s="425" t="str">
        <f>'Descriere indicatori'!B27&amp;". "&amp;'Descriere indicatori'!C27</f>
        <v xml:space="preserve">I20. Expoziţii profesionale în domeniu organizate la nivel internaţional / naţional sau local în calitate de autor, coautor, curator </v>
      </c>
      <c r="B7" s="425"/>
      <c r="C7" s="425"/>
      <c r="D7" s="425"/>
      <c r="E7" s="425"/>
      <c r="F7" s="304"/>
    </row>
    <row r="8" spans="1:8" s="198" customFormat="1" ht="32.25" customHeight="1" thickBot="1">
      <c r="A8" s="60"/>
      <c r="B8" s="60"/>
      <c r="C8" s="60"/>
      <c r="D8" s="60"/>
      <c r="E8" s="60"/>
    </row>
    <row r="9" spans="1:8" ht="30.75" thickBot="1">
      <c r="A9" s="166" t="s">
        <v>55</v>
      </c>
      <c r="B9" s="312" t="s">
        <v>153</v>
      </c>
      <c r="C9" s="167" t="s">
        <v>152</v>
      </c>
      <c r="D9" s="167" t="s">
        <v>87</v>
      </c>
      <c r="E9" s="313" t="s">
        <v>148</v>
      </c>
      <c r="G9" s="290" t="s">
        <v>109</v>
      </c>
    </row>
    <row r="10" spans="1:8">
      <c r="A10" s="317">
        <v>1</v>
      </c>
      <c r="B10" s="318"/>
      <c r="C10" s="318"/>
      <c r="D10" s="318"/>
      <c r="E10" s="375"/>
      <c r="G10" s="291" t="s">
        <v>171</v>
      </c>
      <c r="H10" s="440" t="s">
        <v>267</v>
      </c>
    </row>
    <row r="11" spans="1:8">
      <c r="A11" s="320">
        <f>A10+1</f>
        <v>2</v>
      </c>
      <c r="B11" s="314"/>
      <c r="C11" s="42"/>
      <c r="D11" s="42"/>
      <c r="E11" s="376"/>
      <c r="G11" s="291" t="s">
        <v>173</v>
      </c>
    </row>
    <row r="12" spans="1:8">
      <c r="A12" s="320">
        <f t="shared" ref="A12:A19" si="0">A11+1</f>
        <v>3</v>
      </c>
      <c r="B12" s="314"/>
      <c r="C12" s="42"/>
      <c r="D12" s="42"/>
      <c r="E12" s="376"/>
      <c r="G12" s="291" t="s">
        <v>174</v>
      </c>
    </row>
    <row r="13" spans="1:8">
      <c r="A13" s="320">
        <f t="shared" si="0"/>
        <v>4</v>
      </c>
      <c r="B13" s="314"/>
      <c r="C13" s="42"/>
      <c r="D13" s="42"/>
      <c r="E13" s="376"/>
    </row>
    <row r="14" spans="1:8">
      <c r="A14" s="320">
        <f t="shared" si="0"/>
        <v>5</v>
      </c>
      <c r="B14" s="322"/>
      <c r="C14" s="42"/>
      <c r="D14" s="42"/>
      <c r="E14" s="377"/>
    </row>
    <row r="15" spans="1:8">
      <c r="A15" s="320">
        <f t="shared" si="0"/>
        <v>6</v>
      </c>
      <c r="B15" s="322"/>
      <c r="C15" s="42"/>
      <c r="D15" s="42"/>
      <c r="E15" s="377"/>
    </row>
    <row r="16" spans="1:8">
      <c r="A16" s="320">
        <f t="shared" si="0"/>
        <v>7</v>
      </c>
      <c r="B16" s="322"/>
      <c r="C16" s="42"/>
      <c r="D16" s="42"/>
      <c r="E16" s="377"/>
    </row>
    <row r="17" spans="1:5">
      <c r="A17" s="320">
        <f t="shared" si="0"/>
        <v>8</v>
      </c>
      <c r="B17" s="322"/>
      <c r="C17" s="42"/>
      <c r="D17" s="42"/>
      <c r="E17" s="353"/>
    </row>
    <row r="18" spans="1:5" s="58" customFormat="1">
      <c r="A18" s="320">
        <f t="shared" si="0"/>
        <v>9</v>
      </c>
      <c r="B18" s="324"/>
      <c r="C18" s="193"/>
      <c r="D18" s="193"/>
      <c r="E18" s="378"/>
    </row>
    <row r="19" spans="1:5" s="58" customFormat="1" ht="15.75" thickBot="1">
      <c r="A19" s="326">
        <f t="shared" si="0"/>
        <v>10</v>
      </c>
      <c r="B19" s="327"/>
      <c r="C19" s="328"/>
      <c r="D19" s="328"/>
      <c r="E19" s="379"/>
    </row>
    <row r="20" spans="1:5" ht="15.75" thickBot="1">
      <c r="A20" s="386"/>
      <c r="B20" s="315"/>
      <c r="C20" s="316"/>
      <c r="D20" s="170" t="str">
        <f>"Total "&amp;LEFT(A7,3)</f>
        <v>Total I20</v>
      </c>
      <c r="E20" s="131">
        <f>SUM(E10:E19)</f>
        <v>0</v>
      </c>
    </row>
    <row r="21" spans="1:5">
      <c r="B21" s="18"/>
    </row>
    <row r="22" spans="1:5">
      <c r="B22" s="22"/>
    </row>
    <row r="23" spans="1:5">
      <c r="B23" s="22"/>
    </row>
    <row r="24" spans="1:5">
      <c r="B24" s="22"/>
    </row>
    <row r="25" spans="1:5">
      <c r="B25" s="18"/>
    </row>
  </sheetData>
  <mergeCells count="2">
    <mergeCell ref="A6:E6"/>
    <mergeCell ref="A7:E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47"/>
  <sheetViews>
    <sheetView showGridLines="0" showRowColHeaders="0" zoomScale="130" zoomScaleNormal="130" workbookViewId="0">
      <selection activeCell="H9" sqref="H9"/>
    </sheetView>
  </sheetViews>
  <sheetFormatPr defaultRowHeight="15"/>
  <cols>
    <col min="1" max="1" width="4.28515625" style="198" customWidth="1"/>
    <col min="2" max="2" width="8.7109375" customWidth="1"/>
    <col min="3" max="3" width="72" customWidth="1"/>
    <col min="4" max="4" width="7.7109375" customWidth="1"/>
  </cols>
  <sheetData>
    <row r="1" spans="2:4">
      <c r="B1" s="408" t="s">
        <v>103</v>
      </c>
      <c r="C1" s="408"/>
      <c r="D1" s="408"/>
    </row>
    <row r="2" spans="2:4" s="198" customFormat="1">
      <c r="B2" s="401" t="str">
        <f>"Facultatea de "&amp;'Date initiale'!C4</f>
        <v>Facultatea de ARHITECTURA</v>
      </c>
      <c r="C2" s="401"/>
      <c r="D2" s="401"/>
    </row>
    <row r="3" spans="2:4">
      <c r="B3" s="408" t="str">
        <f>"Departamentul "&amp;'Date initiale'!C5</f>
        <v>Departamentul Științe Tehnice</v>
      </c>
      <c r="C3" s="408"/>
      <c r="D3" s="408"/>
    </row>
    <row r="4" spans="2:4">
      <c r="B4" s="401" t="str">
        <f>"Nume și prenume: "&amp;'Date initiale'!C6</f>
        <v>Nume și prenume: [nume, prenume]</v>
      </c>
      <c r="C4" s="401"/>
      <c r="D4" s="401"/>
    </row>
    <row r="5" spans="2:4" s="198" customFormat="1">
      <c r="B5" s="401" t="str">
        <f>"Post: "&amp;'Date initiale'!C7</f>
        <v>Post: C10</v>
      </c>
      <c r="C5" s="401"/>
      <c r="D5" s="401"/>
    </row>
    <row r="6" spans="2:4">
      <c r="B6" s="401" t="str">
        <f>"Standard de referință: "&amp;'Date initiale'!C8</f>
        <v>Standard de referință: conferențiar universitar</v>
      </c>
      <c r="C6" s="401"/>
      <c r="D6" s="401"/>
    </row>
    <row r="7" spans="2:4">
      <c r="B7" s="198"/>
      <c r="C7" s="198"/>
      <c r="D7" s="198"/>
    </row>
    <row r="8" spans="2:4" s="198" customFormat="1" ht="15.75">
      <c r="B8" s="410" t="s">
        <v>181</v>
      </c>
      <c r="C8" s="410"/>
      <c r="D8" s="410"/>
    </row>
    <row r="9" spans="2:4" ht="34.5" customHeight="1">
      <c r="B9" s="437" t="s">
        <v>189</v>
      </c>
      <c r="C9" s="409"/>
      <c r="D9" s="409"/>
    </row>
    <row r="10" spans="2:4" ht="30">
      <c r="B10" s="96" t="s">
        <v>63</v>
      </c>
      <c r="C10" s="96" t="s">
        <v>180</v>
      </c>
      <c r="D10" s="96" t="s">
        <v>148</v>
      </c>
    </row>
    <row r="11" spans="2:4">
      <c r="B11" s="97" t="s">
        <v>19</v>
      </c>
      <c r="C11" s="11" t="s">
        <v>20</v>
      </c>
      <c r="D11" s="106">
        <f>'I1'!I20</f>
        <v>0</v>
      </c>
    </row>
    <row r="12" spans="2:4" ht="15" customHeight="1">
      <c r="B12" s="98" t="s">
        <v>21</v>
      </c>
      <c r="C12" s="11" t="s">
        <v>22</v>
      </c>
      <c r="D12" s="107">
        <f>'I2'!I20</f>
        <v>0</v>
      </c>
    </row>
    <row r="13" spans="2:4">
      <c r="B13" s="98" t="s">
        <v>23</v>
      </c>
      <c r="C13" s="32" t="s">
        <v>24</v>
      </c>
      <c r="D13" s="107">
        <f>'I3'!I20</f>
        <v>0</v>
      </c>
    </row>
    <row r="14" spans="2:4">
      <c r="B14" s="98" t="s">
        <v>26</v>
      </c>
      <c r="C14" s="11" t="s">
        <v>202</v>
      </c>
      <c r="D14" s="107">
        <f>'I4'!I20</f>
        <v>0</v>
      </c>
    </row>
    <row r="15" spans="2:4" ht="45">
      <c r="B15" s="98" t="s">
        <v>28</v>
      </c>
      <c r="C15" s="80" t="s">
        <v>203</v>
      </c>
      <c r="D15" s="107">
        <f>'I5'!I20</f>
        <v>0</v>
      </c>
    </row>
    <row r="16" spans="2:4" ht="15" customHeight="1">
      <c r="B16" s="98" t="s">
        <v>29</v>
      </c>
      <c r="C16" s="15" t="s">
        <v>204</v>
      </c>
      <c r="D16" s="107">
        <f>'I6'!I20</f>
        <v>0</v>
      </c>
    </row>
    <row r="17" spans="2:4" ht="15" customHeight="1">
      <c r="B17" s="98" t="s">
        <v>30</v>
      </c>
      <c r="C17" s="15" t="s">
        <v>206</v>
      </c>
      <c r="D17" s="107">
        <f>'I7'!I20</f>
        <v>0</v>
      </c>
    </row>
    <row r="18" spans="2:4" ht="30">
      <c r="B18" s="98" t="s">
        <v>31</v>
      </c>
      <c r="C18" s="15" t="s">
        <v>207</v>
      </c>
      <c r="D18" s="107">
        <f>'I8'!I20</f>
        <v>0</v>
      </c>
    </row>
    <row r="19" spans="2:4" ht="30">
      <c r="B19" s="98" t="s">
        <v>33</v>
      </c>
      <c r="C19" s="11" t="s">
        <v>208</v>
      </c>
      <c r="D19" s="107">
        <f>'I9'!I20</f>
        <v>0</v>
      </c>
    </row>
    <row r="20" spans="2:4" ht="30">
      <c r="B20" s="98" t="s">
        <v>34</v>
      </c>
      <c r="C20" s="79" t="s">
        <v>210</v>
      </c>
      <c r="D20" s="107">
        <f>'I10'!I20</f>
        <v>0</v>
      </c>
    </row>
    <row r="21" spans="2:4" ht="45">
      <c r="B21" s="99" t="s">
        <v>36</v>
      </c>
      <c r="C21" s="15" t="s">
        <v>212</v>
      </c>
      <c r="D21" s="107">
        <f>I11a!I20</f>
        <v>0</v>
      </c>
    </row>
    <row r="22" spans="2:4" ht="60" customHeight="1">
      <c r="B22" s="100"/>
      <c r="C22" s="15" t="s">
        <v>214</v>
      </c>
      <c r="D22" s="107">
        <f>I11b!H20</f>
        <v>0</v>
      </c>
    </row>
    <row r="23" spans="2:4" ht="30">
      <c r="B23" s="97"/>
      <c r="C23" s="36" t="s">
        <v>216</v>
      </c>
      <c r="D23" s="107">
        <f>I11c!G20</f>
        <v>0</v>
      </c>
    </row>
    <row r="24" spans="2:4" ht="75">
      <c r="B24" s="98" t="s">
        <v>40</v>
      </c>
      <c r="C24" s="15" t="s">
        <v>218</v>
      </c>
      <c r="D24" s="107">
        <f>'I12'!H20</f>
        <v>0</v>
      </c>
    </row>
    <row r="25" spans="2:4" ht="48" customHeight="1">
      <c r="B25" s="98" t="s">
        <v>60</v>
      </c>
      <c r="C25" s="15" t="s">
        <v>220</v>
      </c>
      <c r="D25" s="107">
        <f>'I13'!H20</f>
        <v>0</v>
      </c>
    </row>
    <row r="26" spans="2:4" ht="60">
      <c r="B26" s="99" t="s">
        <v>61</v>
      </c>
      <c r="C26" s="11" t="s">
        <v>222</v>
      </c>
      <c r="D26" s="107">
        <f>I14a!H20</f>
        <v>0</v>
      </c>
    </row>
    <row r="27" spans="2:4" ht="30" customHeight="1">
      <c r="B27" s="97"/>
      <c r="C27" s="11" t="s">
        <v>224</v>
      </c>
      <c r="D27" s="107">
        <f>I14b!H20</f>
        <v>0</v>
      </c>
    </row>
    <row r="28" spans="2:4" ht="45">
      <c r="B28" s="98" t="s">
        <v>61</v>
      </c>
      <c r="C28" s="11" t="s">
        <v>62</v>
      </c>
      <c r="D28" s="107">
        <f>I14c!H20</f>
        <v>0</v>
      </c>
    </row>
    <row r="29" spans="2:4" s="198" customFormat="1" ht="60">
      <c r="B29" s="405" t="s">
        <v>0</v>
      </c>
      <c r="C29" s="11" t="s">
        <v>227</v>
      </c>
      <c r="D29" s="108">
        <f>'I15'!H20</f>
        <v>0</v>
      </c>
    </row>
    <row r="30" spans="2:4" ht="105">
      <c r="B30" s="101" t="s">
        <v>64</v>
      </c>
      <c r="C30" s="87" t="s">
        <v>229</v>
      </c>
      <c r="D30" s="108">
        <f>'I16'!D20</f>
        <v>0</v>
      </c>
    </row>
    <row r="31" spans="2:4" ht="45">
      <c r="B31" s="101" t="s">
        <v>66</v>
      </c>
      <c r="C31" s="73" t="s">
        <v>232</v>
      </c>
      <c r="D31" s="107">
        <f>'I17'!D20</f>
        <v>0</v>
      </c>
    </row>
    <row r="32" spans="2:4" ht="45" customHeight="1">
      <c r="B32" s="97" t="s">
        <v>68</v>
      </c>
      <c r="C32" s="15" t="s">
        <v>234</v>
      </c>
      <c r="D32" s="106">
        <f>'I18'!D20</f>
        <v>0</v>
      </c>
    </row>
    <row r="33" spans="2:4" ht="75" customHeight="1">
      <c r="B33" s="98" t="s">
        <v>42</v>
      </c>
      <c r="C33" s="91" t="s">
        <v>236</v>
      </c>
      <c r="D33" s="107">
        <f>'I19'!E20</f>
        <v>0</v>
      </c>
    </row>
    <row r="34" spans="2:4" ht="30">
      <c r="B34" s="102" t="s">
        <v>44</v>
      </c>
      <c r="C34" s="90" t="s">
        <v>237</v>
      </c>
      <c r="D34" s="107">
        <f>'I20'!E20</f>
        <v>0</v>
      </c>
    </row>
    <row r="35" spans="2:4">
      <c r="B35" s="98" t="s">
        <v>45</v>
      </c>
      <c r="C35" s="82" t="s">
        <v>239</v>
      </c>
      <c r="D35" s="107">
        <f>'I21'!D20</f>
        <v>0</v>
      </c>
    </row>
    <row r="36" spans="2:4" ht="90">
      <c r="B36" s="98" t="s">
        <v>47</v>
      </c>
      <c r="C36" s="81" t="s">
        <v>275</v>
      </c>
      <c r="D36" s="107">
        <f>'I22'!D20</f>
        <v>0</v>
      </c>
    </row>
    <row r="37" spans="2:4" ht="45">
      <c r="B37" s="98" t="s">
        <v>48</v>
      </c>
      <c r="C37" s="80" t="s">
        <v>240</v>
      </c>
      <c r="D37" s="107">
        <f>'I23'!D20</f>
        <v>0</v>
      </c>
    </row>
    <row r="38" spans="2:4">
      <c r="B38" s="98" t="s">
        <v>242</v>
      </c>
      <c r="C38" s="80" t="s">
        <v>49</v>
      </c>
      <c r="D38" s="107">
        <f>'I24'!F20</f>
        <v>0</v>
      </c>
    </row>
    <row r="39" spans="2:4">
      <c r="B39" s="198"/>
      <c r="C39" s="198"/>
      <c r="D39" s="198"/>
    </row>
    <row r="40" spans="2:4">
      <c r="B40" s="300" t="s">
        <v>2</v>
      </c>
      <c r="C40" s="1" t="s">
        <v>105</v>
      </c>
      <c r="D40" s="198"/>
    </row>
    <row r="41" spans="2:4">
      <c r="B41" s="19" t="s">
        <v>5</v>
      </c>
      <c r="C41" s="13" t="s">
        <v>246</v>
      </c>
      <c r="D41" s="109">
        <f>SUM(D11:D20)+SUM(D33:D38)</f>
        <v>0</v>
      </c>
    </row>
    <row r="42" spans="2:4">
      <c r="B42" s="19" t="s">
        <v>6</v>
      </c>
      <c r="C42" s="13" t="s">
        <v>247</v>
      </c>
      <c r="D42" s="109">
        <f>SUM(D24:D33)</f>
        <v>0</v>
      </c>
    </row>
    <row r="43" spans="2:4" ht="15.75" thickBot="1">
      <c r="B43" s="103" t="s">
        <v>7</v>
      </c>
      <c r="C43" s="14" t="s">
        <v>9</v>
      </c>
      <c r="D43" s="110">
        <f>SUM(D21:D23)</f>
        <v>0</v>
      </c>
    </row>
    <row r="44" spans="2:4" ht="16.5" thickTop="1" thickBot="1">
      <c r="B44" s="104" t="s">
        <v>8</v>
      </c>
      <c r="C44" s="105" t="s">
        <v>248</v>
      </c>
      <c r="D44" s="111">
        <f>D41+D42+D43</f>
        <v>0</v>
      </c>
    </row>
    <row r="45" spans="2:4" ht="15.75" thickTop="1">
      <c r="B45" s="198"/>
      <c r="C45" s="198"/>
      <c r="D45" s="198"/>
    </row>
    <row r="46" spans="2:4">
      <c r="B46" s="301" t="s">
        <v>149</v>
      </c>
      <c r="C46" s="198" t="s">
        <v>150</v>
      </c>
      <c r="D46" s="198"/>
    </row>
    <row r="47" spans="2:4">
      <c r="B47" s="338" t="str">
        <f>'Date initiale'!C9</f>
        <v>mai/2017</v>
      </c>
      <c r="C47" s="198"/>
      <c r="D47" s="198"/>
    </row>
  </sheetData>
  <sheetProtection algorithmName="SHA-512" hashValue="exfAyRIr5CFMXMz255AbYNL/Udn1ouz05kj5ijbGwzE4k1+h4UOZlYU1FoHN1ja5M/TSw3PKNBQbSAQ9Eyls9g==" saltValue="MY0HTLOctMYSlSTDnbdFnQ==" spinCount="100000" sheet="1" objects="1" scenarios="1"/>
  <mergeCells count="4">
    <mergeCell ref="B1:D1"/>
    <mergeCell ref="B3:D3"/>
    <mergeCell ref="B9:D9"/>
    <mergeCell ref="B8:D8"/>
  </mergeCells>
  <printOptions horizontalCentered="1"/>
  <pageMargins left="0.59055118110236227" right="0.59055118110236227" top="0.6692913385826772" bottom="0.6692913385826772"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20"/>
  <sheetViews>
    <sheetView workbookViewId="0">
      <selection activeCell="G10" sqref="G10"/>
    </sheetView>
  </sheetViews>
  <sheetFormatPr defaultRowHeight="15"/>
  <cols>
    <col min="1" max="1" width="5.140625" customWidth="1"/>
    <col min="2" max="2" width="104.28515625" customWidth="1"/>
    <col min="3" max="3" width="10.5703125" customWidth="1"/>
    <col min="4" max="4" width="9.7109375" customWidth="1"/>
  </cols>
  <sheetData>
    <row r="1" spans="1:10">
      <c r="A1" s="286" t="str">
        <f>'Date initiale'!C3</f>
        <v>Universitatea de Arhitectură și Urbanism "Ion Mincu" București</v>
      </c>
      <c r="B1" s="286"/>
    </row>
    <row r="2" spans="1:10">
      <c r="A2" s="286" t="str">
        <f>'Date initiale'!B4&amp;" "&amp;'Date initiale'!C4</f>
        <v>Facultatea ARHITECTURA</v>
      </c>
      <c r="B2" s="286"/>
    </row>
    <row r="3" spans="1:10">
      <c r="A3" s="286" t="str">
        <f>'Date initiale'!B5&amp;" "&amp;'Date initiale'!C5</f>
        <v>Departamentul Științe Tehnice</v>
      </c>
      <c r="B3" s="286"/>
    </row>
    <row r="4" spans="1:10">
      <c r="A4" s="127" t="str">
        <f>'Date initiale'!C6&amp;", "&amp;'Date initiale'!C7</f>
        <v>[nume, prenume], C10</v>
      </c>
      <c r="B4" s="127"/>
    </row>
    <row r="5" spans="1:10" s="198" customFormat="1">
      <c r="A5" s="127"/>
      <c r="B5" s="127"/>
    </row>
    <row r="6" spans="1:10" ht="15.75">
      <c r="A6" s="421" t="s">
        <v>111</v>
      </c>
      <c r="B6" s="421"/>
      <c r="C6" s="421"/>
      <c r="D6" s="421"/>
    </row>
    <row r="7" spans="1:10" ht="24" customHeight="1">
      <c r="A7" s="425" t="str">
        <f>'Descriere indicatori'!B28&amp;". "&amp;'Descriere indicatori'!C28</f>
        <v xml:space="preserve">I21. Organizator / curator expoziţii la nivel internaţional/naţional </v>
      </c>
      <c r="B7" s="425"/>
      <c r="C7" s="425"/>
      <c r="D7" s="425"/>
    </row>
    <row r="8" spans="1:10" ht="15.75" thickBot="1"/>
    <row r="9" spans="1:10" ht="30.75" thickBot="1">
      <c r="A9" s="166" t="s">
        <v>55</v>
      </c>
      <c r="B9" s="312" t="s">
        <v>153</v>
      </c>
      <c r="C9" s="167" t="s">
        <v>87</v>
      </c>
      <c r="D9" s="313" t="s">
        <v>148</v>
      </c>
      <c r="F9" s="290" t="s">
        <v>109</v>
      </c>
      <c r="J9" s="14"/>
    </row>
    <row r="10" spans="1:10">
      <c r="A10" s="317">
        <v>1</v>
      </c>
      <c r="B10" s="318"/>
      <c r="C10" s="318"/>
      <c r="D10" s="319"/>
      <c r="F10" s="291" t="s">
        <v>171</v>
      </c>
      <c r="G10" s="440" t="s">
        <v>267</v>
      </c>
      <c r="J10" s="292"/>
    </row>
    <row r="11" spans="1:10">
      <c r="A11" s="320">
        <f>A10+1</f>
        <v>2</v>
      </c>
      <c r="B11" s="314"/>
      <c r="C11" s="42"/>
      <c r="D11" s="321"/>
      <c r="J11" s="58"/>
    </row>
    <row r="12" spans="1:10">
      <c r="A12" s="320">
        <f t="shared" ref="A12:A19" si="0">A11+1</f>
        <v>3</v>
      </c>
      <c r="B12" s="314"/>
      <c r="C12" s="42"/>
      <c r="D12" s="321"/>
    </row>
    <row r="13" spans="1:10">
      <c r="A13" s="320">
        <f t="shared" si="0"/>
        <v>4</v>
      </c>
      <c r="B13" s="314"/>
      <c r="C13" s="42"/>
      <c r="D13" s="321"/>
    </row>
    <row r="14" spans="1:10">
      <c r="A14" s="320">
        <f t="shared" si="0"/>
        <v>5</v>
      </c>
      <c r="B14" s="322"/>
      <c r="C14" s="42"/>
      <c r="D14" s="323"/>
    </row>
    <row r="15" spans="1:10">
      <c r="A15" s="320">
        <f t="shared" si="0"/>
        <v>6</v>
      </c>
      <c r="B15" s="322"/>
      <c r="C15" s="42"/>
      <c r="D15" s="323"/>
    </row>
    <row r="16" spans="1:10">
      <c r="A16" s="320">
        <f t="shared" si="0"/>
        <v>7</v>
      </c>
      <c r="B16" s="322"/>
      <c r="C16" s="42"/>
      <c r="D16" s="323"/>
    </row>
    <row r="17" spans="1:4">
      <c r="A17" s="320">
        <f t="shared" si="0"/>
        <v>8</v>
      </c>
      <c r="B17" s="322"/>
      <c r="C17" s="42"/>
      <c r="D17" s="158"/>
    </row>
    <row r="18" spans="1:4">
      <c r="A18" s="320">
        <f t="shared" si="0"/>
        <v>9</v>
      </c>
      <c r="B18" s="324"/>
      <c r="C18" s="193"/>
      <c r="D18" s="325"/>
    </row>
    <row r="19" spans="1:4" ht="15.75" thickBot="1">
      <c r="A19" s="326">
        <f t="shared" si="0"/>
        <v>10</v>
      </c>
      <c r="B19" s="327"/>
      <c r="C19" s="328"/>
      <c r="D19" s="329"/>
    </row>
    <row r="20" spans="1:4" ht="15.75" thickBot="1">
      <c r="A20" s="386"/>
      <c r="B20" s="315"/>
      <c r="C20" s="170" t="str">
        <f>"Total "&amp;LEFT(A7,3)</f>
        <v>Total I21</v>
      </c>
      <c r="D20" s="131">
        <f>SUM(D10:D19)</f>
        <v>0</v>
      </c>
    </row>
  </sheetData>
  <mergeCells count="2">
    <mergeCell ref="A7:D7"/>
    <mergeCell ref="A6:D6"/>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65"/>
  <sheetViews>
    <sheetView workbookViewId="0">
      <selection activeCell="D20" sqref="D20"/>
    </sheetView>
  </sheetViews>
  <sheetFormatPr defaultRowHeight="15"/>
  <cols>
    <col min="1" max="1" width="5.140625" customWidth="1"/>
    <col min="2" max="2" width="98.28515625" customWidth="1"/>
    <col min="3" max="3" width="15.7109375" customWidth="1"/>
    <col min="4" max="4" width="9.7109375" customWidth="1"/>
  </cols>
  <sheetData>
    <row r="1" spans="1:7" ht="15.75">
      <c r="A1" s="284" t="str">
        <f>'Date initiale'!C3</f>
        <v>Universitatea de Arhitectură și Urbanism "Ion Mincu" București</v>
      </c>
      <c r="B1" s="284"/>
      <c r="C1" s="284"/>
      <c r="D1" s="17"/>
    </row>
    <row r="2" spans="1:7" ht="15.75">
      <c r="A2" s="284" t="str">
        <f>'Date initiale'!B4&amp;" "&amp;'Date initiale'!C4</f>
        <v>Facultatea ARHITECTURA</v>
      </c>
      <c r="B2" s="284"/>
      <c r="C2" s="284"/>
      <c r="D2" s="17"/>
    </row>
    <row r="3" spans="1:7" ht="15.75">
      <c r="A3" s="284" t="str">
        <f>'Date initiale'!B5&amp;" "&amp;'Date initiale'!C5</f>
        <v>Departamentul Științe Tehnice</v>
      </c>
      <c r="B3" s="284"/>
      <c r="C3" s="284"/>
      <c r="D3" s="17"/>
    </row>
    <row r="4" spans="1:7">
      <c r="A4" s="127" t="str">
        <f>'Date initiale'!C6&amp;", "&amp;'Date initiale'!C7</f>
        <v>[nume, prenume], C10</v>
      </c>
      <c r="B4" s="127"/>
      <c r="C4" s="127"/>
    </row>
    <row r="5" spans="1:7" s="198" customFormat="1">
      <c r="A5" s="127"/>
      <c r="B5" s="127"/>
      <c r="C5" s="127"/>
    </row>
    <row r="6" spans="1:7" ht="15.75">
      <c r="A6" s="423" t="s">
        <v>111</v>
      </c>
      <c r="B6" s="423"/>
      <c r="C6" s="423"/>
      <c r="D6" s="423"/>
    </row>
    <row r="7" spans="1:7" s="198" customFormat="1" ht="66.75" customHeight="1">
      <c r="A7" s="425" t="str">
        <f>'Descriere indicatori'!B29&amp;". "&amp;'Descriere indicatori'!C29</f>
        <v xml:space="preserve">I22. Membru în structuri de conducere ale unor asociaţii şi organizaţii profesionale, internaţionale/naţionale (OAR, UAR, RUR) / membru în comisii de specialitate internaţionale / naţionale (MDRAP, MEN, CNCS, ARACIS) / membru în jurii internaţionale, naţionale, locale de arhitectură, urbanism, teorie și istorie a arhitecturii, peisagistică, design, expert internaţional/naţional, membru al academiilor </v>
      </c>
      <c r="B7" s="425"/>
      <c r="C7" s="425"/>
      <c r="D7" s="425"/>
    </row>
    <row r="8" spans="1:7" ht="16.5" thickBot="1">
      <c r="A8" s="61"/>
      <c r="B8" s="61"/>
      <c r="C8" s="61"/>
      <c r="D8" s="61"/>
    </row>
    <row r="9" spans="1:7" ht="30.75" thickBot="1">
      <c r="A9" s="166" t="s">
        <v>55</v>
      </c>
      <c r="B9" s="331" t="s">
        <v>159</v>
      </c>
      <c r="C9" s="331" t="s">
        <v>81</v>
      </c>
      <c r="D9" s="332" t="s">
        <v>148</v>
      </c>
      <c r="F9" s="290" t="s">
        <v>109</v>
      </c>
    </row>
    <row r="10" spans="1:7" ht="15.75">
      <c r="A10" s="172">
        <v>1</v>
      </c>
      <c r="B10" s="333"/>
      <c r="C10" s="334"/>
      <c r="D10" s="361"/>
      <c r="E10" s="47"/>
      <c r="F10" s="291" t="s">
        <v>175</v>
      </c>
      <c r="G10" s="440" t="s">
        <v>269</v>
      </c>
    </row>
    <row r="11" spans="1:7" ht="15.75">
      <c r="A11" s="174">
        <f>A10+1</f>
        <v>2</v>
      </c>
      <c r="B11" s="315"/>
      <c r="C11" s="42"/>
      <c r="D11" s="353"/>
      <c r="E11" s="47"/>
      <c r="F11" s="291" t="s">
        <v>171</v>
      </c>
    </row>
    <row r="12" spans="1:7" ht="15.75">
      <c r="A12" s="174">
        <f t="shared" ref="A12:A19" si="0">A11+1</f>
        <v>3</v>
      </c>
      <c r="B12" s="322"/>
      <c r="C12" s="330"/>
      <c r="D12" s="380"/>
      <c r="E12" s="47"/>
      <c r="F12" s="291" t="s">
        <v>171</v>
      </c>
    </row>
    <row r="13" spans="1:7" ht="15.75">
      <c r="A13" s="174">
        <f t="shared" si="0"/>
        <v>4</v>
      </c>
      <c r="B13" s="322"/>
      <c r="C13" s="42"/>
      <c r="D13" s="380"/>
      <c r="E13" s="47"/>
      <c r="F13" s="291">
        <v>20</v>
      </c>
    </row>
    <row r="14" spans="1:7" ht="15.75">
      <c r="A14" s="174">
        <f t="shared" si="0"/>
        <v>5</v>
      </c>
      <c r="B14" s="322"/>
      <c r="C14" s="42"/>
      <c r="D14" s="380"/>
      <c r="E14" s="47"/>
    </row>
    <row r="15" spans="1:7" ht="15.75">
      <c r="A15" s="174">
        <f t="shared" si="0"/>
        <v>6</v>
      </c>
      <c r="B15" s="322"/>
      <c r="C15" s="42"/>
      <c r="D15" s="380"/>
      <c r="E15" s="47"/>
    </row>
    <row r="16" spans="1:7" ht="15.75">
      <c r="A16" s="174">
        <f t="shared" si="0"/>
        <v>7</v>
      </c>
      <c r="B16" s="322"/>
      <c r="C16" s="42"/>
      <c r="D16" s="380"/>
      <c r="E16" s="47"/>
    </row>
    <row r="17" spans="1:5" ht="15.75">
      <c r="A17" s="174">
        <f t="shared" si="0"/>
        <v>8</v>
      </c>
      <c r="B17" s="322"/>
      <c r="C17" s="42"/>
      <c r="D17" s="380"/>
      <c r="E17" s="47"/>
    </row>
    <row r="18" spans="1:5" ht="15.75">
      <c r="A18" s="174">
        <f t="shared" si="0"/>
        <v>9</v>
      </c>
      <c r="B18" s="322"/>
      <c r="C18" s="42"/>
      <c r="D18" s="380"/>
      <c r="E18" s="47"/>
    </row>
    <row r="19" spans="1:5" ht="16.5" thickBot="1">
      <c r="A19" s="335">
        <f t="shared" si="0"/>
        <v>10</v>
      </c>
      <c r="B19" s="336"/>
      <c r="C19" s="163"/>
      <c r="D19" s="381"/>
      <c r="E19" s="47"/>
    </row>
    <row r="20" spans="1:5" ht="16.5" thickBot="1">
      <c r="A20" s="386"/>
      <c r="B20" s="315"/>
      <c r="C20" s="130" t="str">
        <f>"Total "&amp;LEFT(A7,3)</f>
        <v>Total I22</v>
      </c>
      <c r="D20" s="131">
        <f>SUM(D10:D19)</f>
        <v>0</v>
      </c>
      <c r="E20" s="47"/>
    </row>
    <row r="21" spans="1:5" ht="15.75">
      <c r="A21" s="47"/>
      <c r="B21" s="48"/>
      <c r="C21" s="47"/>
      <c r="D21" s="47"/>
      <c r="E21" s="47"/>
    </row>
    <row r="22" spans="1:5" ht="15.75">
      <c r="A22" s="47"/>
      <c r="B22" s="48"/>
      <c r="C22" s="47"/>
      <c r="D22" s="47"/>
      <c r="E22" s="47"/>
    </row>
    <row r="23" spans="1:5" ht="15.75">
      <c r="A23" s="47"/>
      <c r="B23" s="48"/>
      <c r="C23" s="47"/>
      <c r="D23" s="47"/>
      <c r="E23" s="47"/>
    </row>
    <row r="24" spans="1:5" ht="15.75">
      <c r="A24" s="47"/>
      <c r="B24" s="48"/>
      <c r="C24" s="47"/>
      <c r="D24" s="47"/>
      <c r="E24" s="47"/>
    </row>
    <row r="25" spans="1:5" ht="15.75">
      <c r="A25" s="47"/>
      <c r="B25" s="48"/>
      <c r="C25" s="47"/>
      <c r="D25" s="47"/>
      <c r="E25" s="47"/>
    </row>
    <row r="26" spans="1:5" ht="15.75">
      <c r="A26" s="47"/>
      <c r="B26" s="48"/>
      <c r="C26" s="47"/>
      <c r="D26" s="47"/>
      <c r="E26" s="47"/>
    </row>
    <row r="27" spans="1:5" ht="15.75">
      <c r="A27" s="47"/>
      <c r="B27" s="49"/>
      <c r="C27" s="47"/>
      <c r="D27" s="47"/>
      <c r="E27" s="47"/>
    </row>
    <row r="28" spans="1:5" ht="15.75">
      <c r="A28" s="47"/>
      <c r="B28" s="48"/>
      <c r="C28" s="47"/>
      <c r="D28" s="47"/>
      <c r="E28" s="47"/>
    </row>
    <row r="29" spans="1:5" ht="15.75">
      <c r="A29" s="47"/>
      <c r="B29" s="48"/>
      <c r="C29" s="47"/>
      <c r="D29" s="47"/>
      <c r="E29" s="47"/>
    </row>
    <row r="30" spans="1:5" ht="15.75">
      <c r="A30" s="47"/>
      <c r="B30" s="50"/>
      <c r="C30" s="47"/>
      <c r="D30" s="47"/>
      <c r="E30" s="47"/>
    </row>
    <row r="31" spans="1:5" ht="15.75">
      <c r="A31" s="47"/>
      <c r="B31" s="37"/>
      <c r="C31" s="47"/>
      <c r="D31" s="47"/>
      <c r="E31" s="47"/>
    </row>
    <row r="32" spans="1:5" ht="15.75">
      <c r="A32" s="47"/>
      <c r="B32" s="37"/>
      <c r="C32" s="47"/>
      <c r="D32" s="47"/>
      <c r="E32" s="47"/>
    </row>
    <row r="33" spans="1:5" ht="15.75">
      <c r="A33" s="47"/>
      <c r="B33" s="47"/>
      <c r="C33" s="47"/>
      <c r="D33" s="47"/>
      <c r="E33" s="47"/>
    </row>
    <row r="34" spans="1:5" ht="15.75">
      <c r="A34" s="47"/>
      <c r="B34" s="47"/>
      <c r="C34" s="47"/>
      <c r="D34" s="47"/>
      <c r="E34" s="47"/>
    </row>
    <row r="35" spans="1:5" ht="15.75">
      <c r="A35" s="47"/>
      <c r="B35" s="47"/>
      <c r="C35" s="47"/>
      <c r="D35" s="47"/>
      <c r="E35" s="47"/>
    </row>
    <row r="36" spans="1:5" ht="15.75">
      <c r="A36" s="47"/>
      <c r="B36" s="47"/>
      <c r="C36" s="47"/>
      <c r="D36" s="47"/>
      <c r="E36" s="47"/>
    </row>
    <row r="37" spans="1:5" ht="15.75">
      <c r="A37" s="47"/>
      <c r="B37" s="47"/>
      <c r="C37" s="47"/>
      <c r="D37" s="47"/>
      <c r="E37" s="47"/>
    </row>
    <row r="38" spans="1:5" ht="15.75">
      <c r="A38" s="47"/>
      <c r="B38" s="47"/>
      <c r="C38" s="47"/>
      <c r="D38" s="47"/>
      <c r="E38" s="47"/>
    </row>
    <row r="39" spans="1:5" ht="15.75">
      <c r="A39" s="47"/>
      <c r="B39" s="47"/>
      <c r="C39" s="47"/>
      <c r="D39" s="47"/>
      <c r="E39" s="47"/>
    </row>
    <row r="40" spans="1:5" ht="15.75">
      <c r="A40" s="47"/>
      <c r="B40" s="47"/>
      <c r="C40" s="47"/>
      <c r="D40" s="47"/>
      <c r="E40" s="47"/>
    </row>
    <row r="41" spans="1:5" ht="15.75">
      <c r="A41" s="47"/>
      <c r="B41" s="47"/>
      <c r="C41" s="47"/>
      <c r="D41" s="47"/>
      <c r="E41" s="47"/>
    </row>
    <row r="42" spans="1:5" ht="15.75">
      <c r="A42" s="47"/>
      <c r="B42" s="47"/>
      <c r="C42" s="47"/>
      <c r="D42" s="47"/>
      <c r="E42" s="47"/>
    </row>
    <row r="43" spans="1:5" ht="15.75">
      <c r="A43" s="47"/>
      <c r="B43" s="47"/>
      <c r="C43" s="47"/>
      <c r="D43" s="47"/>
      <c r="E43" s="47"/>
    </row>
    <row r="44" spans="1:5" ht="15.75">
      <c r="A44" s="47"/>
      <c r="B44" s="47"/>
      <c r="C44" s="47"/>
      <c r="D44" s="47"/>
      <c r="E44" s="47"/>
    </row>
    <row r="45" spans="1:5" ht="15.75">
      <c r="A45" s="47"/>
      <c r="B45" s="47"/>
      <c r="C45" s="47"/>
      <c r="D45" s="47"/>
      <c r="E45" s="47"/>
    </row>
    <row r="46" spans="1:5" ht="15.75">
      <c r="A46" s="47"/>
      <c r="B46" s="47"/>
      <c r="C46" s="47"/>
      <c r="D46" s="47"/>
      <c r="E46" s="47"/>
    </row>
    <row r="47" spans="1:5" ht="15.75">
      <c r="A47" s="47"/>
      <c r="B47" s="47"/>
      <c r="C47" s="47"/>
      <c r="D47" s="47"/>
      <c r="E47" s="47"/>
    </row>
    <row r="48" spans="1:5" ht="15.75">
      <c r="A48" s="47"/>
      <c r="B48" s="47"/>
      <c r="C48" s="47"/>
      <c r="D48" s="47"/>
      <c r="E48" s="47"/>
    </row>
    <row r="49" spans="1:5" ht="15.75">
      <c r="A49" s="47"/>
      <c r="B49" s="47"/>
      <c r="C49" s="47"/>
      <c r="D49" s="47"/>
      <c r="E49" s="47"/>
    </row>
    <row r="50" spans="1:5" ht="15.75">
      <c r="A50" s="47"/>
      <c r="B50" s="47"/>
      <c r="C50" s="47"/>
      <c r="D50" s="47"/>
      <c r="E50" s="47"/>
    </row>
    <row r="51" spans="1:5" ht="15.75">
      <c r="A51" s="47"/>
      <c r="B51" s="47"/>
      <c r="C51" s="47"/>
      <c r="D51" s="47"/>
      <c r="E51" s="47"/>
    </row>
    <row r="52" spans="1:5" ht="15.75">
      <c r="A52" s="47"/>
      <c r="B52" s="47"/>
      <c r="C52" s="47"/>
      <c r="D52" s="47"/>
      <c r="E52" s="47"/>
    </row>
    <row r="53" spans="1:5" ht="15.75">
      <c r="A53" s="47"/>
      <c r="B53" s="47"/>
      <c r="C53" s="47"/>
      <c r="D53" s="47"/>
      <c r="E53" s="47"/>
    </row>
    <row r="54" spans="1:5" ht="15.75">
      <c r="A54" s="47"/>
      <c r="B54" s="47"/>
      <c r="C54" s="47"/>
      <c r="D54" s="47"/>
      <c r="E54" s="47"/>
    </row>
    <row r="55" spans="1:5" ht="15.75">
      <c r="A55" s="47"/>
      <c r="B55" s="47"/>
      <c r="C55" s="47"/>
      <c r="D55" s="47"/>
      <c r="E55" s="47"/>
    </row>
    <row r="56" spans="1:5" ht="15.75">
      <c r="A56" s="47"/>
      <c r="B56" s="47"/>
      <c r="C56" s="47"/>
      <c r="D56" s="47"/>
      <c r="E56" s="47"/>
    </row>
    <row r="57" spans="1:5" ht="15.75">
      <c r="A57" s="47"/>
      <c r="B57" s="47"/>
      <c r="C57" s="47"/>
      <c r="D57" s="47"/>
      <c r="E57" s="47"/>
    </row>
    <row r="58" spans="1:5" ht="15.75">
      <c r="A58" s="47"/>
      <c r="B58" s="47"/>
      <c r="C58" s="47"/>
      <c r="D58" s="47"/>
      <c r="E58" s="47"/>
    </row>
    <row r="59" spans="1:5" ht="15.75">
      <c r="A59" s="47"/>
      <c r="B59" s="47"/>
      <c r="C59" s="47"/>
      <c r="D59" s="47"/>
      <c r="E59" s="47"/>
    </row>
    <row r="60" spans="1:5" ht="15.75">
      <c r="A60" s="47"/>
      <c r="B60" s="47"/>
      <c r="C60" s="47"/>
      <c r="D60" s="47"/>
      <c r="E60" s="47"/>
    </row>
    <row r="61" spans="1:5" ht="15.75">
      <c r="A61" s="47"/>
      <c r="B61" s="47"/>
      <c r="C61" s="47"/>
      <c r="D61" s="47"/>
      <c r="E61" s="47"/>
    </row>
    <row r="62" spans="1:5" ht="15.75">
      <c r="A62" s="47"/>
      <c r="B62" s="47"/>
      <c r="C62" s="47"/>
      <c r="D62" s="47"/>
      <c r="E62" s="47"/>
    </row>
    <row r="63" spans="1:5" ht="15.75">
      <c r="A63" s="47"/>
      <c r="B63" s="47"/>
      <c r="C63" s="47"/>
      <c r="D63" s="47"/>
      <c r="E63" s="47"/>
    </row>
    <row r="64" spans="1:5" ht="15.75">
      <c r="A64" s="47"/>
      <c r="B64" s="47"/>
      <c r="C64" s="47"/>
      <c r="D64" s="47"/>
      <c r="E64" s="47"/>
    </row>
    <row r="65" spans="1:5" ht="15.75">
      <c r="A65" s="47"/>
      <c r="B65" s="47"/>
      <c r="C65" s="47"/>
      <c r="D65" s="47"/>
      <c r="E65" s="47"/>
    </row>
  </sheetData>
  <mergeCells count="2">
    <mergeCell ref="A6:D6"/>
    <mergeCell ref="A7:D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20"/>
  <sheetViews>
    <sheetView workbookViewId="0">
      <selection activeCell="G10" sqref="G10"/>
    </sheetView>
  </sheetViews>
  <sheetFormatPr defaultRowHeight="15"/>
  <cols>
    <col min="1" max="1" width="5.140625" customWidth="1"/>
    <col min="2" max="2" width="98.28515625" customWidth="1"/>
    <col min="3" max="3" width="15.7109375" customWidth="1"/>
    <col min="4" max="4" width="9.7109375" customWidth="1"/>
  </cols>
  <sheetData>
    <row r="1" spans="1:7" ht="15.75">
      <c r="A1" s="284" t="str">
        <f>'Date initiale'!C3</f>
        <v>Universitatea de Arhitectură și Urbanism "Ion Mincu" București</v>
      </c>
      <c r="B1" s="284"/>
      <c r="C1" s="284"/>
      <c r="D1" s="43"/>
    </row>
    <row r="2" spans="1:7" ht="15.75">
      <c r="A2" s="284" t="str">
        <f>'Date initiale'!B4&amp;" "&amp;'Date initiale'!C4</f>
        <v>Facultatea ARHITECTURA</v>
      </c>
      <c r="B2" s="284"/>
      <c r="C2" s="284"/>
      <c r="D2" s="17"/>
    </row>
    <row r="3" spans="1:7" ht="15.75">
      <c r="A3" s="284" t="str">
        <f>'Date initiale'!B5&amp;" "&amp;'Date initiale'!C5</f>
        <v>Departamentul Științe Tehnice</v>
      </c>
      <c r="B3" s="284"/>
      <c r="C3" s="284"/>
      <c r="D3" s="17"/>
    </row>
    <row r="4" spans="1:7">
      <c r="A4" s="127" t="str">
        <f>'Date initiale'!C6&amp;", "&amp;'Date initiale'!C7</f>
        <v>[nume, prenume], C10</v>
      </c>
      <c r="B4" s="127"/>
      <c r="C4" s="127"/>
    </row>
    <row r="5" spans="1:7" s="198" customFormat="1">
      <c r="A5" s="127"/>
      <c r="B5" s="127"/>
      <c r="C5" s="127"/>
    </row>
    <row r="6" spans="1:7" ht="15.75">
      <c r="A6" s="421" t="s">
        <v>111</v>
      </c>
      <c r="B6" s="421"/>
      <c r="C6" s="421"/>
      <c r="D6" s="421"/>
    </row>
    <row r="7" spans="1:7" ht="39.75" customHeight="1">
      <c r="A7" s="425" t="str">
        <f>'Descriere indicatori'!B30&amp;". "&amp;'Descriere indicatori'!C30</f>
        <v xml:space="preserve">I23. Organizator sau coordonator, congrese internaţionale / naţionale, manifestări profesionale cu caracter extracurricular, concursuri de proiecte studenţeşti în străinătate şi / în ţară, workshop-uri şi masterclass, în străinătate / în ţară </v>
      </c>
      <c r="B7" s="425"/>
      <c r="C7" s="425"/>
      <c r="D7" s="425"/>
    </row>
    <row r="8" spans="1:7" ht="15.75" customHeight="1" thickBot="1">
      <c r="A8" s="61"/>
      <c r="B8" s="61"/>
      <c r="C8" s="61"/>
      <c r="D8" s="61"/>
    </row>
    <row r="9" spans="1:7" ht="30.75" thickBot="1">
      <c r="A9" s="166" t="s">
        <v>55</v>
      </c>
      <c r="B9" s="167" t="s">
        <v>160</v>
      </c>
      <c r="C9" s="167" t="s">
        <v>81</v>
      </c>
      <c r="D9" s="313" t="s">
        <v>148</v>
      </c>
      <c r="F9" s="290" t="s">
        <v>109</v>
      </c>
    </row>
    <row r="10" spans="1:7" s="198" customFormat="1">
      <c r="A10" s="172">
        <v>1</v>
      </c>
      <c r="B10" s="333"/>
      <c r="C10" s="173"/>
      <c r="D10" s="382"/>
      <c r="F10" s="291" t="s">
        <v>171</v>
      </c>
      <c r="G10" s="440" t="s">
        <v>266</v>
      </c>
    </row>
    <row r="11" spans="1:7" s="198" customFormat="1">
      <c r="A11" s="174">
        <f>A10+1</f>
        <v>2</v>
      </c>
      <c r="B11" s="322"/>
      <c r="C11" s="42"/>
      <c r="D11" s="383"/>
      <c r="F11" s="291" t="s">
        <v>173</v>
      </c>
    </row>
    <row r="12" spans="1:7">
      <c r="A12" s="174">
        <f t="shared" ref="A12:A19" si="0">A11+1</f>
        <v>3</v>
      </c>
      <c r="B12" s="322"/>
      <c r="C12" s="42"/>
      <c r="D12" s="383"/>
      <c r="F12" s="291" t="s">
        <v>174</v>
      </c>
    </row>
    <row r="13" spans="1:7" s="198" customFormat="1">
      <c r="A13" s="174">
        <f t="shared" si="0"/>
        <v>4</v>
      </c>
      <c r="B13" s="322"/>
      <c r="C13" s="42"/>
      <c r="D13" s="383"/>
    </row>
    <row r="14" spans="1:7" s="198" customFormat="1">
      <c r="A14" s="174">
        <f t="shared" si="0"/>
        <v>5</v>
      </c>
      <c r="B14" s="322"/>
      <c r="C14" s="42"/>
      <c r="D14" s="383"/>
    </row>
    <row r="15" spans="1:7" s="198" customFormat="1">
      <c r="A15" s="174">
        <f t="shared" si="0"/>
        <v>6</v>
      </c>
      <c r="B15" s="322"/>
      <c r="C15" s="42"/>
      <c r="D15" s="383"/>
    </row>
    <row r="16" spans="1:7" s="198" customFormat="1">
      <c r="A16" s="174">
        <f t="shared" si="0"/>
        <v>7</v>
      </c>
      <c r="B16" s="322"/>
      <c r="C16" s="42"/>
      <c r="D16" s="383"/>
    </row>
    <row r="17" spans="1:4" s="198" customFormat="1">
      <c r="A17" s="174">
        <f t="shared" si="0"/>
        <v>8</v>
      </c>
      <c r="B17" s="322"/>
      <c r="C17" s="42"/>
      <c r="D17" s="383"/>
    </row>
    <row r="18" spans="1:4" s="198" customFormat="1">
      <c r="A18" s="174">
        <f t="shared" si="0"/>
        <v>9</v>
      </c>
      <c r="B18" s="322"/>
      <c r="C18" s="42"/>
      <c r="D18" s="383"/>
    </row>
    <row r="19" spans="1:4" ht="15.75" thickBot="1">
      <c r="A19" s="335">
        <f t="shared" si="0"/>
        <v>10</v>
      </c>
      <c r="B19" s="336"/>
      <c r="C19" s="163"/>
      <c r="D19" s="384"/>
    </row>
    <row r="20" spans="1:4" ht="15.75" thickBot="1">
      <c r="A20" s="385"/>
      <c r="B20" s="127"/>
      <c r="C20" s="130" t="str">
        <f>"Total "&amp;LEFT(A7,3)</f>
        <v>Total I23</v>
      </c>
      <c r="D20" s="337">
        <f>SUM(D10:D19)</f>
        <v>0</v>
      </c>
    </row>
  </sheetData>
  <mergeCells count="2">
    <mergeCell ref="A7:D7"/>
    <mergeCell ref="A6:D6"/>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20"/>
  <sheetViews>
    <sheetView workbookViewId="0">
      <selection activeCell="M14" sqref="M14"/>
    </sheetView>
  </sheetViews>
  <sheetFormatPr defaultRowHeight="15"/>
  <cols>
    <col min="1" max="1" width="5.140625" customWidth="1"/>
    <col min="2" max="2" width="27.5703125" customWidth="1"/>
    <col min="3" max="3" width="46.85546875" style="198" customWidth="1"/>
    <col min="4" max="4" width="30" style="198" customWidth="1"/>
    <col min="5" max="5" width="10.5703125" customWidth="1"/>
    <col min="6" max="6" width="9.7109375" customWidth="1"/>
  </cols>
  <sheetData>
    <row r="1" spans="1:9">
      <c r="A1" s="286" t="str">
        <f>'Date initiale'!C3</f>
        <v>Universitatea de Arhitectură și Urbanism "Ion Mincu" București</v>
      </c>
      <c r="B1" s="286"/>
      <c r="C1" s="286"/>
      <c r="D1" s="286"/>
      <c r="E1" s="286"/>
    </row>
    <row r="2" spans="1:9">
      <c r="A2" s="286" t="str">
        <f>'Date initiale'!B4&amp;" "&amp;'Date initiale'!C4</f>
        <v>Facultatea ARHITECTURA</v>
      </c>
      <c r="B2" s="286"/>
      <c r="C2" s="286"/>
      <c r="D2" s="286"/>
      <c r="E2" s="286"/>
    </row>
    <row r="3" spans="1:9">
      <c r="A3" s="286" t="str">
        <f>'Date initiale'!B5&amp;" "&amp;'Date initiale'!C5</f>
        <v>Departamentul Științe Tehnice</v>
      </c>
      <c r="B3" s="286"/>
      <c r="C3" s="286"/>
      <c r="D3" s="286"/>
      <c r="E3" s="286"/>
    </row>
    <row r="4" spans="1:9">
      <c r="A4" s="127" t="str">
        <f>'Date initiale'!C6&amp;", "&amp;'Date initiale'!C7</f>
        <v>[nume, prenume], C10</v>
      </c>
      <c r="B4" s="127"/>
      <c r="C4" s="127"/>
      <c r="D4" s="127"/>
      <c r="E4" s="127"/>
    </row>
    <row r="5" spans="1:9" s="198" customFormat="1">
      <c r="A5" s="127"/>
      <c r="B5" s="127"/>
      <c r="C5" s="127"/>
      <c r="D5" s="127"/>
      <c r="E5" s="127"/>
    </row>
    <row r="6" spans="1:9" ht="15.75">
      <c r="A6" s="303" t="s">
        <v>111</v>
      </c>
    </row>
    <row r="7" spans="1:9" ht="15.75">
      <c r="A7" s="425" t="str">
        <f>'Descriere indicatori'!B31&amp;". "&amp;'Descriere indicatori'!C31</f>
        <v xml:space="preserve">I24. Îndrumare de doctorat sau în co-tutelă la nivel internaţional/naţional </v>
      </c>
      <c r="B7" s="425"/>
      <c r="C7" s="425"/>
      <c r="D7" s="425"/>
      <c r="E7" s="425"/>
      <c r="F7" s="425"/>
    </row>
    <row r="8" spans="1:9" ht="15.75" thickBot="1"/>
    <row r="9" spans="1:9" ht="30.75" thickBot="1">
      <c r="A9" s="166" t="s">
        <v>55</v>
      </c>
      <c r="B9" s="167" t="s">
        <v>154</v>
      </c>
      <c r="C9" s="167" t="s">
        <v>156</v>
      </c>
      <c r="D9" s="167" t="s">
        <v>155</v>
      </c>
      <c r="E9" s="167" t="s">
        <v>81</v>
      </c>
      <c r="F9" s="313" t="s">
        <v>148</v>
      </c>
      <c r="H9" s="290" t="s">
        <v>109</v>
      </c>
    </row>
    <row r="10" spans="1:9">
      <c r="A10" s="172">
        <v>1</v>
      </c>
      <c r="B10" s="333"/>
      <c r="C10" s="333"/>
      <c r="D10" s="333"/>
      <c r="E10" s="173"/>
      <c r="F10" s="382"/>
      <c r="H10" s="291" t="s">
        <v>270</v>
      </c>
      <c r="I10" s="440" t="s">
        <v>271</v>
      </c>
    </row>
    <row r="11" spans="1:9">
      <c r="A11" s="174">
        <f>A10+1</f>
        <v>2</v>
      </c>
      <c r="B11" s="322"/>
      <c r="C11" s="322"/>
      <c r="D11" s="322"/>
      <c r="E11" s="42"/>
      <c r="F11" s="383"/>
      <c r="H11" s="198"/>
      <c r="I11" s="440" t="s">
        <v>272</v>
      </c>
    </row>
    <row r="12" spans="1:9">
      <c r="A12" s="174">
        <f t="shared" ref="A12:A19" si="0">A11+1</f>
        <v>3</v>
      </c>
      <c r="B12" s="322"/>
      <c r="C12" s="322"/>
      <c r="D12" s="322"/>
      <c r="E12" s="42"/>
      <c r="F12" s="383"/>
    </row>
    <row r="13" spans="1:9">
      <c r="A13" s="174">
        <f t="shared" si="0"/>
        <v>4</v>
      </c>
      <c r="B13" s="322"/>
      <c r="C13" s="322"/>
      <c r="D13" s="322"/>
      <c r="E13" s="42"/>
      <c r="F13" s="383"/>
    </row>
    <row r="14" spans="1:9">
      <c r="A14" s="174">
        <f t="shared" si="0"/>
        <v>5</v>
      </c>
      <c r="B14" s="322"/>
      <c r="C14" s="322"/>
      <c r="D14" s="322"/>
      <c r="E14" s="42"/>
      <c r="F14" s="383"/>
    </row>
    <row r="15" spans="1:9">
      <c r="A15" s="174">
        <f t="shared" si="0"/>
        <v>6</v>
      </c>
      <c r="B15" s="322"/>
      <c r="C15" s="322"/>
      <c r="D15" s="322"/>
      <c r="E15" s="42"/>
      <c r="F15" s="383"/>
    </row>
    <row r="16" spans="1:9">
      <c r="A16" s="174">
        <f t="shared" si="0"/>
        <v>7</v>
      </c>
      <c r="B16" s="322"/>
      <c r="C16" s="322"/>
      <c r="D16" s="322"/>
      <c r="E16" s="42"/>
      <c r="F16" s="383"/>
    </row>
    <row r="17" spans="1:6">
      <c r="A17" s="174">
        <f t="shared" si="0"/>
        <v>8</v>
      </c>
      <c r="B17" s="322"/>
      <c r="C17" s="322"/>
      <c r="D17" s="322"/>
      <c r="E17" s="42"/>
      <c r="F17" s="383"/>
    </row>
    <row r="18" spans="1:6">
      <c r="A18" s="174">
        <f t="shared" si="0"/>
        <v>9</v>
      </c>
      <c r="B18" s="322"/>
      <c r="C18" s="322"/>
      <c r="D18" s="322"/>
      <c r="E18" s="42"/>
      <c r="F18" s="383"/>
    </row>
    <row r="19" spans="1:6" ht="15.75" thickBot="1">
      <c r="A19" s="335">
        <f t="shared" si="0"/>
        <v>10</v>
      </c>
      <c r="B19" s="336"/>
      <c r="C19" s="336"/>
      <c r="D19" s="336"/>
      <c r="E19" s="163"/>
      <c r="F19" s="384"/>
    </row>
    <row r="20" spans="1:6" ht="15.75" thickBot="1">
      <c r="A20" s="385"/>
      <c r="B20" s="127"/>
      <c r="C20" s="127"/>
      <c r="D20" s="127"/>
      <c r="E20" s="130" t="str">
        <f>"Total "&amp;LEFT(A7,3)</f>
        <v>Total I24</v>
      </c>
      <c r="F20" s="337">
        <f>SUM(F10:F19)</f>
        <v>0</v>
      </c>
    </row>
  </sheetData>
  <mergeCells count="1">
    <mergeCell ref="A7:F7"/>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workbookViewId="0">
      <selection activeCell="A16" sqref="A16"/>
    </sheetView>
  </sheetViews>
  <sheetFormatPr defaultRowHeight="15"/>
  <sheetData>
    <row r="1" spans="1:28">
      <c r="A1" t="s">
        <v>107</v>
      </c>
      <c r="AA1" s="339" t="s">
        <v>157</v>
      </c>
      <c r="AB1" t="s">
        <v>158</v>
      </c>
    </row>
    <row r="2" spans="1:28">
      <c r="A2" t="s">
        <v>108</v>
      </c>
    </row>
    <row r="6" spans="1:28">
      <c r="A6" t="s">
        <v>143</v>
      </c>
    </row>
    <row r="7" spans="1:28">
      <c r="A7" t="s">
        <v>144</v>
      </c>
    </row>
    <row r="8" spans="1:28">
      <c r="A8" t="s">
        <v>145</v>
      </c>
    </row>
    <row r="9" spans="1:28">
      <c r="A9" t="s">
        <v>146</v>
      </c>
    </row>
    <row r="10" spans="1:28">
      <c r="A10" t="s">
        <v>147</v>
      </c>
    </row>
    <row r="13" spans="1:28">
      <c r="A13" t="s">
        <v>51</v>
      </c>
    </row>
    <row r="14" spans="1:28">
      <c r="A14" t="s">
        <v>185</v>
      </c>
    </row>
    <row r="15" spans="1:28">
      <c r="A15" t="s">
        <v>186</v>
      </c>
    </row>
  </sheetData>
  <phoneticPr fontId="1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62"/>
  <sheetViews>
    <sheetView showGridLines="0" showRowColHeaders="0" zoomScale="115" zoomScaleNormal="115" workbookViewId="0">
      <selection activeCell="C6" sqref="C6"/>
    </sheetView>
  </sheetViews>
  <sheetFormatPr defaultRowHeight="15"/>
  <cols>
    <col min="1" max="1" width="3.85546875" style="198" customWidth="1"/>
    <col min="2" max="2" width="9.140625" customWidth="1"/>
    <col min="3" max="3" width="55" customWidth="1"/>
    <col min="4" max="4" width="9.42578125" style="78" customWidth="1"/>
    <col min="5" max="5" width="14.28515625" customWidth="1"/>
  </cols>
  <sheetData>
    <row r="1" spans="2:5">
      <c r="B1" s="92" t="s">
        <v>190</v>
      </c>
      <c r="D1"/>
    </row>
    <row r="2" spans="2:5">
      <c r="B2" s="92"/>
      <c r="D2"/>
    </row>
    <row r="3" spans="2:5" ht="45">
      <c r="B3" s="77" t="s">
        <v>63</v>
      </c>
      <c r="C3" s="12" t="s">
        <v>17</v>
      </c>
      <c r="D3" s="77" t="s">
        <v>18</v>
      </c>
      <c r="E3" s="12" t="s">
        <v>98</v>
      </c>
    </row>
    <row r="4" spans="2:5" ht="30">
      <c r="B4" s="83" t="s">
        <v>113</v>
      </c>
      <c r="C4" s="11" t="s">
        <v>20</v>
      </c>
      <c r="D4" s="83" t="s">
        <v>199</v>
      </c>
      <c r="E4" s="80" t="s">
        <v>99</v>
      </c>
    </row>
    <row r="5" spans="2:5">
      <c r="B5" s="83" t="s">
        <v>114</v>
      </c>
      <c r="C5" s="11" t="s">
        <v>22</v>
      </c>
      <c r="D5" s="83" t="s">
        <v>200</v>
      </c>
      <c r="E5" s="80" t="s">
        <v>16</v>
      </c>
    </row>
    <row r="6" spans="2:5" ht="30">
      <c r="B6" s="83" t="s">
        <v>115</v>
      </c>
      <c r="C6" s="32" t="s">
        <v>24</v>
      </c>
      <c r="D6" s="83" t="s">
        <v>201</v>
      </c>
      <c r="E6" s="80" t="s">
        <v>25</v>
      </c>
    </row>
    <row r="7" spans="2:5">
      <c r="B7" s="83" t="s">
        <v>116</v>
      </c>
      <c r="C7" s="11" t="s">
        <v>202</v>
      </c>
      <c r="D7" s="83" t="s">
        <v>201</v>
      </c>
      <c r="E7" s="80" t="s">
        <v>27</v>
      </c>
    </row>
    <row r="8" spans="2:5" s="57" customFormat="1" ht="60">
      <c r="B8" s="83" t="s">
        <v>117</v>
      </c>
      <c r="C8" s="80" t="s">
        <v>203</v>
      </c>
      <c r="D8" s="83" t="s">
        <v>201</v>
      </c>
      <c r="E8" s="80" t="s">
        <v>27</v>
      </c>
    </row>
    <row r="9" spans="2:5" ht="30" customHeight="1">
      <c r="B9" s="83" t="s">
        <v>118</v>
      </c>
      <c r="C9" s="15" t="s">
        <v>204</v>
      </c>
      <c r="D9" s="83" t="s">
        <v>205</v>
      </c>
      <c r="E9" s="80" t="s">
        <v>27</v>
      </c>
    </row>
    <row r="10" spans="2:5" ht="30" customHeight="1">
      <c r="B10" s="83" t="s">
        <v>119</v>
      </c>
      <c r="C10" s="15" t="s">
        <v>206</v>
      </c>
      <c r="D10" s="83" t="s">
        <v>205</v>
      </c>
      <c r="E10" s="80" t="s">
        <v>27</v>
      </c>
    </row>
    <row r="11" spans="2:5" ht="30">
      <c r="B11" s="83" t="s">
        <v>120</v>
      </c>
      <c r="C11" s="15" t="s">
        <v>207</v>
      </c>
      <c r="D11" s="83" t="s">
        <v>201</v>
      </c>
      <c r="E11" s="80" t="s">
        <v>32</v>
      </c>
    </row>
    <row r="12" spans="2:5" ht="30">
      <c r="B12" s="83" t="s">
        <v>121</v>
      </c>
      <c r="C12" s="11" t="s">
        <v>208</v>
      </c>
      <c r="D12" s="83" t="s">
        <v>209</v>
      </c>
      <c r="E12" s="80" t="s">
        <v>32</v>
      </c>
    </row>
    <row r="13" spans="2:5" ht="62.25" customHeight="1">
      <c r="B13" s="83" t="s">
        <v>122</v>
      </c>
      <c r="C13" s="79" t="s">
        <v>210</v>
      </c>
      <c r="D13" s="83" t="s">
        <v>211</v>
      </c>
      <c r="E13" s="80" t="s">
        <v>35</v>
      </c>
    </row>
    <row r="14" spans="2:5" ht="60">
      <c r="B14" s="84" t="s">
        <v>123</v>
      </c>
      <c r="C14" s="15" t="s">
        <v>212</v>
      </c>
      <c r="D14" s="83" t="s">
        <v>213</v>
      </c>
      <c r="E14" s="80" t="s">
        <v>37</v>
      </c>
    </row>
    <row r="15" spans="2:5" ht="76.5" customHeight="1">
      <c r="B15" s="85"/>
      <c r="C15" s="15" t="s">
        <v>214</v>
      </c>
      <c r="D15" s="83" t="s">
        <v>215</v>
      </c>
      <c r="E15" s="80" t="s">
        <v>38</v>
      </c>
    </row>
    <row r="16" spans="2:5" ht="30">
      <c r="B16" s="86"/>
      <c r="C16" s="36" t="s">
        <v>216</v>
      </c>
      <c r="D16" s="83" t="s">
        <v>217</v>
      </c>
      <c r="E16" s="80" t="s">
        <v>39</v>
      </c>
    </row>
    <row r="17" spans="2:5" ht="90" customHeight="1">
      <c r="B17" s="83" t="s">
        <v>124</v>
      </c>
      <c r="C17" s="15" t="s">
        <v>218</v>
      </c>
      <c r="D17" s="83" t="s">
        <v>219</v>
      </c>
      <c r="E17" s="80" t="s">
        <v>59</v>
      </c>
    </row>
    <row r="18" spans="2:5" ht="61.5" customHeight="1">
      <c r="B18" s="83" t="s">
        <v>125</v>
      </c>
      <c r="C18" s="15" t="s">
        <v>220</v>
      </c>
      <c r="D18" s="83" t="s">
        <v>221</v>
      </c>
      <c r="E18" s="80" t="s">
        <v>59</v>
      </c>
    </row>
    <row r="19" spans="2:5" ht="75" customHeight="1">
      <c r="B19" s="414" t="s">
        <v>126</v>
      </c>
      <c r="C19" s="11" t="s">
        <v>222</v>
      </c>
      <c r="D19" s="83" t="s">
        <v>223</v>
      </c>
      <c r="E19" s="80" t="s">
        <v>59</v>
      </c>
    </row>
    <row r="20" spans="2:5" ht="45">
      <c r="B20" s="443"/>
      <c r="C20" s="11" t="s">
        <v>224</v>
      </c>
      <c r="D20" s="83" t="s">
        <v>225</v>
      </c>
      <c r="E20" s="80" t="s">
        <v>59</v>
      </c>
    </row>
    <row r="21" spans="2:5" ht="60">
      <c r="B21" s="254"/>
      <c r="C21" s="11" t="s">
        <v>62</v>
      </c>
      <c r="D21" s="83" t="s">
        <v>226</v>
      </c>
      <c r="E21" s="80" t="s">
        <v>59</v>
      </c>
    </row>
    <row r="22" spans="2:5" s="198" customFormat="1" ht="75">
      <c r="B22" s="83" t="s">
        <v>0</v>
      </c>
      <c r="C22" s="11" t="s">
        <v>227</v>
      </c>
      <c r="D22" s="83" t="s">
        <v>228</v>
      </c>
      <c r="E22" s="80" t="s">
        <v>59</v>
      </c>
    </row>
    <row r="23" spans="2:5" ht="135.75" customHeight="1">
      <c r="B23" s="89" t="s">
        <v>127</v>
      </c>
      <c r="C23" s="87" t="s">
        <v>229</v>
      </c>
      <c r="D23" s="88" t="s">
        <v>230</v>
      </c>
      <c r="E23" s="87" t="s">
        <v>231</v>
      </c>
    </row>
    <row r="24" spans="2:5" ht="60">
      <c r="B24" s="86" t="s">
        <v>128</v>
      </c>
      <c r="C24" s="73" t="s">
        <v>232</v>
      </c>
      <c r="D24" s="86" t="s">
        <v>233</v>
      </c>
      <c r="E24" s="82" t="s">
        <v>65</v>
      </c>
    </row>
    <row r="25" spans="2:5" ht="75">
      <c r="B25" s="83" t="s">
        <v>129</v>
      </c>
      <c r="C25" s="15" t="s">
        <v>234</v>
      </c>
      <c r="D25" s="83" t="s">
        <v>235</v>
      </c>
      <c r="E25" s="80" t="s">
        <v>67</v>
      </c>
    </row>
    <row r="26" spans="2:5" ht="106.5" customHeight="1">
      <c r="B26" s="83" t="s">
        <v>130</v>
      </c>
      <c r="C26" s="91" t="s">
        <v>236</v>
      </c>
      <c r="D26" s="83" t="s">
        <v>100</v>
      </c>
      <c r="E26" s="80" t="s">
        <v>41</v>
      </c>
    </row>
    <row r="27" spans="2:5" ht="45">
      <c r="B27" s="83" t="s">
        <v>131</v>
      </c>
      <c r="C27" s="90" t="s">
        <v>237</v>
      </c>
      <c r="D27" s="83" t="s">
        <v>238</v>
      </c>
      <c r="E27" s="80" t="s">
        <v>43</v>
      </c>
    </row>
    <row r="28" spans="2:5" ht="30">
      <c r="B28" s="83" t="s">
        <v>132</v>
      </c>
      <c r="C28" s="82" t="s">
        <v>239</v>
      </c>
      <c r="D28" s="83" t="s">
        <v>235</v>
      </c>
      <c r="E28" s="80" t="s">
        <v>43</v>
      </c>
    </row>
    <row r="29" spans="2:5" ht="107.25" customHeight="1">
      <c r="B29" s="83" t="s">
        <v>133</v>
      </c>
      <c r="C29" s="81" t="s">
        <v>268</v>
      </c>
      <c r="D29" s="83" t="s">
        <v>101</v>
      </c>
      <c r="E29" s="80" t="s">
        <v>46</v>
      </c>
    </row>
    <row r="30" spans="2:5" ht="75">
      <c r="B30" s="83" t="s">
        <v>134</v>
      </c>
      <c r="C30" s="80" t="s">
        <v>240</v>
      </c>
      <c r="D30" s="83" t="s">
        <v>241</v>
      </c>
      <c r="E30" s="80" t="s">
        <v>41</v>
      </c>
    </row>
    <row r="31" spans="2:5" ht="75">
      <c r="B31" s="83" t="s">
        <v>242</v>
      </c>
      <c r="C31" s="80" t="s">
        <v>49</v>
      </c>
      <c r="D31" s="83" t="s">
        <v>243</v>
      </c>
      <c r="E31" s="80" t="s">
        <v>244</v>
      </c>
    </row>
    <row r="33" spans="2:5" s="198" customFormat="1">
      <c r="B33" s="439" t="s">
        <v>196</v>
      </c>
      <c r="C33" s="413"/>
      <c r="D33" s="413"/>
      <c r="E33" s="413"/>
    </row>
    <row r="34" spans="2:5" s="198" customFormat="1">
      <c r="B34" s="413"/>
      <c r="C34" s="413"/>
      <c r="D34" s="413"/>
      <c r="E34" s="413"/>
    </row>
    <row r="35" spans="2:5" s="198" customFormat="1">
      <c r="B35" s="413"/>
      <c r="C35" s="413"/>
      <c r="D35" s="413"/>
      <c r="E35" s="413"/>
    </row>
    <row r="36" spans="2:5" s="198" customFormat="1">
      <c r="B36" s="413"/>
      <c r="C36" s="413"/>
      <c r="D36" s="413"/>
      <c r="E36" s="413"/>
    </row>
    <row r="37" spans="2:5" s="198" customFormat="1">
      <c r="B37" s="413"/>
      <c r="C37" s="413"/>
      <c r="D37" s="413"/>
      <c r="E37" s="413"/>
    </row>
    <row r="38" spans="2:5" s="198" customFormat="1">
      <c r="B38" s="413"/>
      <c r="C38" s="413"/>
      <c r="D38" s="413"/>
      <c r="E38" s="413"/>
    </row>
    <row r="39" spans="2:5" s="198" customFormat="1">
      <c r="B39" s="413"/>
      <c r="C39" s="413"/>
      <c r="D39" s="413"/>
      <c r="E39" s="413"/>
    </row>
    <row r="40" spans="2:5" s="198" customFormat="1" ht="128.25" customHeight="1">
      <c r="B40" s="413"/>
      <c r="C40" s="413"/>
      <c r="D40" s="413"/>
      <c r="E40" s="413"/>
    </row>
    <row r="41" spans="2:5" s="198" customFormat="1">
      <c r="B41" s="438" t="s">
        <v>194</v>
      </c>
      <c r="C41" s="438"/>
      <c r="D41" s="438"/>
      <c r="E41" s="438"/>
    </row>
    <row r="42" spans="2:5" ht="48.75" customHeight="1">
      <c r="B42" s="411" t="s">
        <v>50</v>
      </c>
      <c r="C42" s="411"/>
      <c r="D42" s="411"/>
      <c r="E42" s="411"/>
    </row>
    <row r="43" spans="2:5" ht="64.5" customHeight="1">
      <c r="B43" s="411" t="s">
        <v>191</v>
      </c>
      <c r="C43" s="411"/>
      <c r="D43" s="411"/>
      <c r="E43" s="411"/>
    </row>
    <row r="44" spans="2:5" ht="59.25" customHeight="1">
      <c r="B44" s="411" t="s">
        <v>192</v>
      </c>
      <c r="C44" s="411"/>
      <c r="D44" s="411"/>
      <c r="E44" s="411"/>
    </row>
    <row r="45" spans="2:5" s="198" customFormat="1" ht="46.5" customHeight="1">
      <c r="B45" s="411" t="s">
        <v>193</v>
      </c>
      <c r="C45" s="411"/>
      <c r="D45" s="411"/>
      <c r="E45" s="411"/>
    </row>
    <row r="46" spans="2:5" ht="32.25" customHeight="1">
      <c r="B46" s="413" t="s">
        <v>195</v>
      </c>
      <c r="C46" s="413"/>
      <c r="D46" s="413"/>
      <c r="E46" s="413"/>
    </row>
    <row r="47" spans="2:5">
      <c r="B47" s="412" t="s">
        <v>182</v>
      </c>
      <c r="C47" s="413"/>
      <c r="D47" s="413"/>
      <c r="E47" s="413"/>
    </row>
    <row r="48" spans="2:5">
      <c r="B48" s="413"/>
      <c r="C48" s="413"/>
      <c r="D48" s="413"/>
      <c r="E48" s="413"/>
    </row>
    <row r="49" spans="2:5">
      <c r="B49" s="413"/>
      <c r="C49" s="413"/>
      <c r="D49" s="413"/>
      <c r="E49" s="413"/>
    </row>
    <row r="50" spans="2:5">
      <c r="B50" s="413"/>
      <c r="C50" s="413"/>
      <c r="D50" s="413"/>
      <c r="E50" s="413"/>
    </row>
    <row r="51" spans="2:5">
      <c r="B51" s="413"/>
      <c r="C51" s="413"/>
      <c r="D51" s="413"/>
      <c r="E51" s="413"/>
    </row>
    <row r="52" spans="2:5">
      <c r="B52" s="413"/>
      <c r="C52" s="413"/>
      <c r="D52" s="413"/>
      <c r="E52" s="413"/>
    </row>
    <row r="53" spans="2:5">
      <c r="B53" s="413"/>
      <c r="C53" s="413"/>
      <c r="D53" s="413"/>
      <c r="E53" s="413"/>
    </row>
    <row r="54" spans="2:5" ht="114" customHeight="1">
      <c r="B54" s="413"/>
      <c r="C54" s="413"/>
      <c r="D54" s="413"/>
      <c r="E54" s="413"/>
    </row>
    <row r="56" spans="2:5">
      <c r="B56" s="440" t="s">
        <v>197</v>
      </c>
    </row>
    <row r="57" spans="2:5" ht="63" customHeight="1">
      <c r="B57" s="441" t="s">
        <v>198</v>
      </c>
      <c r="C57" s="442"/>
      <c r="D57" s="442"/>
      <c r="E57" s="442"/>
    </row>
    <row r="62" spans="2:5" ht="86.25" customHeight="1"/>
  </sheetData>
  <sheetProtection algorithmName="SHA-512" hashValue="ga5TvO0oQvWCZMU+6AccswLuRS+hzz5Vw4oJoA5hb1BVsUfRmElyDnQMQgJQYjG+HmpZ1MLUScKajnLS9pGUqA==" saltValue="8tm6U7u5zxhqnzK78M1Ucg==" spinCount="100000" sheet="1" objects="1" scenarios="1"/>
  <mergeCells count="10">
    <mergeCell ref="B57:E57"/>
    <mergeCell ref="B43:E43"/>
    <mergeCell ref="B47:E54"/>
    <mergeCell ref="B42:E42"/>
    <mergeCell ref="B44:E44"/>
    <mergeCell ref="B19:B20"/>
    <mergeCell ref="B45:E45"/>
    <mergeCell ref="B46:E46"/>
    <mergeCell ref="B41:E41"/>
    <mergeCell ref="B33:E40"/>
  </mergeCells>
  <phoneticPr fontId="0" type="noConversion"/>
  <pageMargins left="0.59055118110236227" right="0.59055118110236227"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18"/>
  <sheetViews>
    <sheetView showGridLines="0" showRowColHeaders="0" workbookViewId="0">
      <selection activeCell="D18" sqref="D18"/>
    </sheetView>
  </sheetViews>
  <sheetFormatPr defaultRowHeight="15"/>
  <cols>
    <col min="2" max="2" width="46.5703125" customWidth="1"/>
    <col min="3" max="4" width="14.28515625" customWidth="1"/>
  </cols>
  <sheetData>
    <row r="1" spans="1:8">
      <c r="A1" s="92" t="s">
        <v>104</v>
      </c>
    </row>
    <row r="3" spans="1:8" ht="64.5" customHeight="1">
      <c r="A3" s="94" t="s">
        <v>2</v>
      </c>
      <c r="B3" s="93" t="s">
        <v>1</v>
      </c>
      <c r="C3" s="95" t="s">
        <v>3</v>
      </c>
      <c r="D3" s="95" t="s">
        <v>4</v>
      </c>
      <c r="E3" s="1"/>
      <c r="F3" s="1"/>
      <c r="G3" s="1"/>
      <c r="H3" s="1"/>
    </row>
    <row r="4" spans="1:8">
      <c r="A4" s="19" t="s">
        <v>5</v>
      </c>
      <c r="B4" s="13" t="s">
        <v>246</v>
      </c>
      <c r="C4" s="19" t="s">
        <v>10</v>
      </c>
      <c r="D4" s="19" t="s">
        <v>13</v>
      </c>
    </row>
    <row r="5" spans="1:8">
      <c r="A5" s="19" t="s">
        <v>6</v>
      </c>
      <c r="B5" s="13" t="s">
        <v>247</v>
      </c>
      <c r="C5" s="19" t="s">
        <v>10</v>
      </c>
      <c r="D5" s="19" t="s">
        <v>13</v>
      </c>
    </row>
    <row r="6" spans="1:8">
      <c r="A6" s="19" t="s">
        <v>7</v>
      </c>
      <c r="B6" s="13" t="s">
        <v>9</v>
      </c>
      <c r="C6" s="19" t="s">
        <v>11</v>
      </c>
      <c r="D6" s="19" t="s">
        <v>14</v>
      </c>
    </row>
    <row r="7" spans="1:8">
      <c r="A7" s="445" t="s">
        <v>8</v>
      </c>
      <c r="B7" s="444" t="s">
        <v>248</v>
      </c>
      <c r="C7" s="445" t="s">
        <v>12</v>
      </c>
      <c r="D7" s="445" t="s">
        <v>15</v>
      </c>
    </row>
    <row r="11" spans="1:8" ht="13.5" customHeight="1"/>
    <row r="12" spans="1:8" hidden="1"/>
    <row r="13" spans="1:8" hidden="1"/>
    <row r="14" spans="1:8" hidden="1"/>
    <row r="15" spans="1:8" hidden="1"/>
    <row r="16" spans="1:8" hidden="1"/>
    <row r="18" ht="20.25" customHeight="1"/>
  </sheetData>
  <phoneticPr fontId="0" type="noConversion"/>
  <pageMargins left="0.78740157480314965"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22"/>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 customWidth="1"/>
    <col min="8" max="8" width="10.7109375" customWidth="1"/>
    <col min="9" max="9" width="9.42578125" customWidth="1"/>
  </cols>
  <sheetData>
    <row r="1" spans="1:31" ht="15.75">
      <c r="A1" s="284" t="str">
        <f>'Date initiale'!C3</f>
        <v>Universitatea de Arhitectură și Urbanism "Ion Mincu" București</v>
      </c>
      <c r="B1" s="284"/>
      <c r="C1" s="284"/>
      <c r="D1" s="2"/>
      <c r="E1" s="2"/>
      <c r="F1" s="3"/>
      <c r="G1" s="3"/>
      <c r="H1" s="3"/>
      <c r="I1" s="3"/>
    </row>
    <row r="2" spans="1:31" ht="15.75">
      <c r="A2" s="284" t="str">
        <f>'Date initiale'!B4&amp;" "&amp;'Date initiale'!C4</f>
        <v>Facultatea ARHITECTURA</v>
      </c>
      <c r="B2" s="284"/>
      <c r="C2" s="284"/>
      <c r="D2" s="2"/>
      <c r="E2" s="2"/>
      <c r="F2" s="3"/>
      <c r="G2" s="3"/>
      <c r="H2" s="3"/>
      <c r="I2" s="3"/>
    </row>
    <row r="3" spans="1:31" ht="15.75">
      <c r="A3" s="284" t="str">
        <f>'Date initiale'!B5&amp;" "&amp;'Date initiale'!C5</f>
        <v>Departamentul Științe Tehnice</v>
      </c>
      <c r="B3" s="284"/>
      <c r="C3" s="284"/>
      <c r="D3" s="2"/>
      <c r="E3" s="2"/>
      <c r="F3" s="2"/>
      <c r="G3" s="2"/>
      <c r="H3" s="2"/>
      <c r="I3" s="2"/>
    </row>
    <row r="4" spans="1:31" ht="15.75">
      <c r="A4" s="416" t="str">
        <f>'Date initiale'!C6&amp;", "&amp;'Date initiale'!C7</f>
        <v>[nume, prenume], C10</v>
      </c>
      <c r="B4" s="416"/>
      <c r="C4" s="416"/>
      <c r="D4" s="2"/>
      <c r="E4" s="2"/>
      <c r="F4" s="3"/>
      <c r="G4" s="3"/>
      <c r="H4" s="3"/>
      <c r="I4" s="3"/>
    </row>
    <row r="5" spans="1:31" s="198" customFormat="1" ht="15.75">
      <c r="A5" s="285"/>
      <c r="B5" s="285"/>
      <c r="C5" s="285"/>
      <c r="D5" s="2"/>
      <c r="E5" s="2"/>
      <c r="F5" s="3"/>
      <c r="G5" s="3"/>
      <c r="H5" s="3"/>
      <c r="I5" s="3"/>
    </row>
    <row r="6" spans="1:31" ht="15.75">
      <c r="A6" s="415" t="s">
        <v>111</v>
      </c>
      <c r="B6" s="415"/>
      <c r="C6" s="415"/>
      <c r="D6" s="415"/>
      <c r="E6" s="415"/>
      <c r="F6" s="415"/>
      <c r="G6" s="415"/>
      <c r="H6" s="415"/>
      <c r="I6" s="415"/>
    </row>
    <row r="7" spans="1:31" ht="15.75">
      <c r="A7" s="415" t="str">
        <f>'Descriere indicatori'!B4&amp;". "&amp;'Descriere indicatori'!C4</f>
        <v xml:space="preserve">I1. Cărţi de autor/capitole publicate la edituri cu prestigiu internaţional* </v>
      </c>
      <c r="B7" s="415"/>
      <c r="C7" s="415"/>
      <c r="D7" s="415"/>
      <c r="E7" s="415"/>
      <c r="F7" s="415"/>
      <c r="G7" s="415"/>
      <c r="H7" s="415"/>
      <c r="I7" s="415"/>
    </row>
    <row r="8" spans="1:31" ht="16.5" thickBot="1">
      <c r="A8" s="39"/>
      <c r="B8" s="39"/>
      <c r="C8" s="39"/>
      <c r="D8" s="39"/>
      <c r="E8" s="39"/>
      <c r="F8" s="39"/>
      <c r="G8" s="39"/>
      <c r="H8" s="39"/>
      <c r="I8" s="39"/>
    </row>
    <row r="9" spans="1:31" s="6" customFormat="1" ht="60.75" thickBot="1">
      <c r="A9" s="204" t="s">
        <v>55</v>
      </c>
      <c r="B9" s="205" t="s">
        <v>83</v>
      </c>
      <c r="C9" s="205" t="s">
        <v>176</v>
      </c>
      <c r="D9" s="205" t="s">
        <v>85</v>
      </c>
      <c r="E9" s="205" t="s">
        <v>86</v>
      </c>
      <c r="F9" s="206" t="s">
        <v>87</v>
      </c>
      <c r="G9" s="205" t="s">
        <v>88</v>
      </c>
      <c r="H9" s="205" t="s">
        <v>89</v>
      </c>
      <c r="I9" s="207" t="s">
        <v>90</v>
      </c>
      <c r="J9" s="4"/>
      <c r="K9" s="290" t="s">
        <v>109</v>
      </c>
      <c r="L9" s="5"/>
      <c r="M9" s="5"/>
      <c r="N9" s="5"/>
      <c r="O9" s="5"/>
      <c r="P9" s="5"/>
      <c r="Q9" s="5"/>
      <c r="R9" s="5"/>
      <c r="S9" s="5"/>
      <c r="T9" s="5"/>
      <c r="U9" s="5"/>
      <c r="V9" s="5"/>
      <c r="W9" s="5"/>
      <c r="X9" s="5"/>
      <c r="Y9" s="5"/>
      <c r="Z9" s="5"/>
      <c r="AA9" s="5"/>
      <c r="AB9" s="5"/>
      <c r="AC9" s="5"/>
      <c r="AD9" s="5"/>
      <c r="AE9" s="5"/>
    </row>
    <row r="10" spans="1:31" s="6" customFormat="1" ht="15.75">
      <c r="A10" s="112">
        <v>1</v>
      </c>
      <c r="B10" s="113"/>
      <c r="C10" s="113"/>
      <c r="D10" s="113"/>
      <c r="E10" s="114"/>
      <c r="F10" s="115"/>
      <c r="G10" s="115"/>
      <c r="H10" s="115"/>
      <c r="I10" s="346"/>
      <c r="J10" s="8"/>
      <c r="K10" s="291" t="s">
        <v>110</v>
      </c>
      <c r="L10" s="446" t="s">
        <v>249</v>
      </c>
      <c r="M10" s="9"/>
      <c r="N10" s="9"/>
      <c r="O10" s="9"/>
      <c r="P10" s="9"/>
      <c r="Q10" s="9"/>
      <c r="R10" s="9"/>
      <c r="S10" s="9"/>
      <c r="T10" s="9"/>
      <c r="U10" s="10"/>
      <c r="V10" s="10"/>
      <c r="W10" s="10"/>
      <c r="X10" s="10"/>
      <c r="Y10" s="10"/>
      <c r="Z10" s="10"/>
      <c r="AA10" s="10"/>
      <c r="AB10" s="10"/>
      <c r="AC10" s="10"/>
      <c r="AD10" s="10"/>
      <c r="AE10" s="10"/>
    </row>
    <row r="11" spans="1:31" s="6" customFormat="1" ht="15.75">
      <c r="A11" s="116">
        <f>A10+1</f>
        <v>2</v>
      </c>
      <c r="B11" s="117"/>
      <c r="C11" s="118"/>
      <c r="D11" s="117"/>
      <c r="E11" s="119"/>
      <c r="F11" s="120"/>
      <c r="G11" s="121"/>
      <c r="H11" s="121"/>
      <c r="I11" s="347"/>
      <c r="J11" s="8"/>
      <c r="K11" s="289"/>
      <c r="L11" s="9"/>
      <c r="M11" s="9"/>
      <c r="N11" s="9"/>
      <c r="O11" s="9"/>
      <c r="P11" s="9"/>
      <c r="Q11" s="9"/>
      <c r="R11" s="9"/>
      <c r="S11" s="9"/>
      <c r="T11" s="9"/>
      <c r="U11" s="10"/>
      <c r="V11" s="10"/>
      <c r="W11" s="10"/>
      <c r="X11" s="10"/>
      <c r="Y11" s="10"/>
      <c r="Z11" s="10"/>
      <c r="AA11" s="10"/>
      <c r="AB11" s="10"/>
      <c r="AC11" s="10"/>
      <c r="AD11" s="10"/>
      <c r="AE11" s="10"/>
    </row>
    <row r="12" spans="1:31" s="6" customFormat="1" ht="15.75">
      <c r="A12" s="116">
        <f t="shared" ref="A12:A19" si="0">A11+1</f>
        <v>3</v>
      </c>
      <c r="B12" s="118"/>
      <c r="C12" s="118"/>
      <c r="D12" s="118"/>
      <c r="E12" s="119"/>
      <c r="F12" s="120"/>
      <c r="G12" s="121"/>
      <c r="H12" s="121"/>
      <c r="I12" s="347"/>
      <c r="J12" s="8"/>
      <c r="K12" s="9"/>
      <c r="L12" s="9"/>
      <c r="M12" s="9"/>
      <c r="N12" s="9"/>
      <c r="O12" s="9"/>
      <c r="P12" s="9"/>
      <c r="Q12" s="9"/>
      <c r="R12" s="9"/>
      <c r="S12" s="9"/>
      <c r="T12" s="9"/>
      <c r="U12" s="10"/>
      <c r="V12" s="10"/>
      <c r="W12" s="10"/>
      <c r="X12" s="10"/>
      <c r="Y12" s="10"/>
      <c r="Z12" s="10"/>
      <c r="AA12" s="10"/>
      <c r="AB12" s="10"/>
      <c r="AC12" s="10"/>
      <c r="AD12" s="10"/>
      <c r="AE12" s="10"/>
    </row>
    <row r="13" spans="1:31" s="6" customFormat="1" ht="15.75">
      <c r="A13" s="116">
        <f t="shared" si="0"/>
        <v>4</v>
      </c>
      <c r="B13" s="117"/>
      <c r="C13" s="118"/>
      <c r="D13" s="117"/>
      <c r="E13" s="119"/>
      <c r="F13" s="120"/>
      <c r="G13" s="121"/>
      <c r="H13" s="121"/>
      <c r="I13" s="347"/>
      <c r="J13" s="8"/>
      <c r="K13" s="9"/>
      <c r="L13" s="9"/>
      <c r="M13" s="9"/>
      <c r="N13" s="9"/>
      <c r="O13" s="9"/>
      <c r="P13" s="9"/>
      <c r="Q13" s="9"/>
      <c r="R13" s="9"/>
      <c r="S13" s="9"/>
      <c r="T13" s="9"/>
      <c r="U13" s="10"/>
      <c r="V13" s="10"/>
      <c r="W13" s="10"/>
      <c r="X13" s="10"/>
      <c r="Y13" s="10"/>
      <c r="Z13" s="10"/>
      <c r="AA13" s="10"/>
      <c r="AB13" s="10"/>
      <c r="AC13" s="10"/>
      <c r="AD13" s="10"/>
      <c r="AE13" s="10"/>
    </row>
    <row r="14" spans="1:31" s="6" customFormat="1" ht="15.75">
      <c r="A14" s="116">
        <f t="shared" si="0"/>
        <v>5</v>
      </c>
      <c r="B14" s="118"/>
      <c r="C14" s="118"/>
      <c r="D14" s="118"/>
      <c r="E14" s="119"/>
      <c r="F14" s="120"/>
      <c r="G14" s="121"/>
      <c r="H14" s="121"/>
      <c r="I14" s="347"/>
      <c r="J14" s="8"/>
      <c r="K14" s="9"/>
      <c r="L14" s="9"/>
      <c r="M14" s="9"/>
      <c r="N14" s="9"/>
      <c r="O14" s="9"/>
      <c r="P14" s="9"/>
      <c r="Q14" s="9"/>
      <c r="R14" s="9"/>
      <c r="S14" s="9"/>
      <c r="T14" s="9"/>
      <c r="U14" s="10"/>
      <c r="V14" s="10"/>
      <c r="W14" s="10"/>
      <c r="X14" s="10"/>
      <c r="Y14" s="10"/>
      <c r="Z14" s="10"/>
      <c r="AA14" s="10"/>
      <c r="AB14" s="10"/>
      <c r="AC14" s="10"/>
      <c r="AD14" s="10"/>
      <c r="AE14" s="10"/>
    </row>
    <row r="15" spans="1:31" s="6" customFormat="1" ht="15.75">
      <c r="A15" s="116">
        <f t="shared" si="0"/>
        <v>6</v>
      </c>
      <c r="B15" s="118"/>
      <c r="C15" s="118"/>
      <c r="D15" s="118"/>
      <c r="E15" s="119"/>
      <c r="F15" s="120"/>
      <c r="G15" s="121"/>
      <c r="H15" s="121"/>
      <c r="I15" s="347"/>
      <c r="J15" s="8"/>
      <c r="K15" s="9"/>
      <c r="L15" s="9"/>
      <c r="M15" s="9"/>
      <c r="N15" s="9"/>
      <c r="O15" s="9"/>
      <c r="P15" s="9"/>
      <c r="Q15" s="9"/>
      <c r="R15" s="9"/>
      <c r="S15" s="9"/>
      <c r="T15" s="9"/>
      <c r="U15" s="10"/>
      <c r="V15" s="10"/>
      <c r="W15" s="10"/>
      <c r="X15" s="10"/>
      <c r="Y15" s="10"/>
      <c r="Z15" s="10"/>
      <c r="AA15" s="10"/>
      <c r="AB15" s="10"/>
      <c r="AC15" s="10"/>
      <c r="AD15" s="10"/>
      <c r="AE15" s="10"/>
    </row>
    <row r="16" spans="1:31" s="6" customFormat="1" ht="15.75">
      <c r="A16" s="116">
        <f t="shared" si="0"/>
        <v>7</v>
      </c>
      <c r="B16" s="117"/>
      <c r="C16" s="118"/>
      <c r="D16" s="117"/>
      <c r="E16" s="119"/>
      <c r="F16" s="120"/>
      <c r="G16" s="121"/>
      <c r="H16" s="121"/>
      <c r="I16" s="347"/>
      <c r="J16" s="8"/>
      <c r="K16" s="9"/>
      <c r="L16" s="9"/>
      <c r="M16" s="9"/>
      <c r="N16" s="9"/>
      <c r="O16" s="9"/>
      <c r="P16" s="9"/>
      <c r="Q16" s="9"/>
      <c r="R16" s="9"/>
      <c r="S16" s="9"/>
      <c r="T16" s="9"/>
      <c r="U16" s="10"/>
      <c r="V16" s="10"/>
      <c r="W16" s="10"/>
      <c r="X16" s="10"/>
      <c r="Y16" s="10"/>
      <c r="Z16" s="10"/>
      <c r="AA16" s="10"/>
      <c r="AB16" s="10"/>
      <c r="AC16" s="10"/>
      <c r="AD16" s="10"/>
      <c r="AE16" s="10"/>
    </row>
    <row r="17" spans="1:31" s="6" customFormat="1" ht="15.75">
      <c r="A17" s="116">
        <f t="shared" si="0"/>
        <v>8</v>
      </c>
      <c r="B17" s="118"/>
      <c r="C17" s="118"/>
      <c r="D17" s="118"/>
      <c r="E17" s="119"/>
      <c r="F17" s="120"/>
      <c r="G17" s="121"/>
      <c r="H17" s="121"/>
      <c r="I17" s="347"/>
      <c r="J17" s="8"/>
      <c r="K17" s="9"/>
      <c r="L17" s="9"/>
      <c r="M17" s="9"/>
      <c r="N17" s="9"/>
      <c r="O17" s="9"/>
      <c r="P17" s="9"/>
      <c r="Q17" s="9"/>
      <c r="R17" s="9"/>
      <c r="S17" s="9"/>
      <c r="T17" s="9"/>
      <c r="U17" s="10"/>
      <c r="V17" s="10"/>
      <c r="W17" s="10"/>
      <c r="X17" s="10"/>
      <c r="Y17" s="10"/>
      <c r="Z17" s="10"/>
      <c r="AA17" s="10"/>
      <c r="AB17" s="10"/>
      <c r="AC17" s="10"/>
      <c r="AD17" s="10"/>
      <c r="AE17" s="10"/>
    </row>
    <row r="18" spans="1:31" s="6" customFormat="1" ht="15.75">
      <c r="A18" s="116">
        <f t="shared" si="0"/>
        <v>9</v>
      </c>
      <c r="B18" s="117"/>
      <c r="C18" s="118"/>
      <c r="D18" s="117"/>
      <c r="E18" s="119"/>
      <c r="F18" s="120"/>
      <c r="G18" s="121"/>
      <c r="H18" s="121"/>
      <c r="I18" s="347"/>
      <c r="J18" s="8"/>
      <c r="K18" s="9"/>
      <c r="L18" s="9"/>
      <c r="M18" s="9"/>
      <c r="N18" s="9"/>
      <c r="O18" s="9"/>
      <c r="P18" s="9"/>
      <c r="Q18" s="9"/>
      <c r="R18" s="9"/>
      <c r="S18" s="9"/>
      <c r="T18" s="9"/>
      <c r="U18" s="10"/>
      <c r="V18" s="10"/>
      <c r="W18" s="10"/>
      <c r="X18" s="10"/>
      <c r="Y18" s="10"/>
      <c r="Z18" s="10"/>
      <c r="AA18" s="10"/>
      <c r="AB18" s="10"/>
      <c r="AC18" s="10"/>
      <c r="AD18" s="10"/>
      <c r="AE18" s="10"/>
    </row>
    <row r="19" spans="1:31" s="6" customFormat="1" ht="16.5" thickBot="1">
      <c r="A19" s="129">
        <f t="shared" si="0"/>
        <v>10</v>
      </c>
      <c r="B19" s="123"/>
      <c r="C19" s="123"/>
      <c r="D19" s="123"/>
      <c r="E19" s="124"/>
      <c r="F19" s="125"/>
      <c r="G19" s="126"/>
      <c r="H19" s="126"/>
      <c r="I19" s="348"/>
      <c r="J19" s="8"/>
      <c r="K19" s="9"/>
      <c r="L19" s="9"/>
      <c r="M19" s="9"/>
      <c r="N19" s="9"/>
      <c r="O19" s="9"/>
      <c r="P19" s="9"/>
      <c r="Q19" s="9"/>
      <c r="R19" s="9"/>
      <c r="S19" s="9"/>
      <c r="T19" s="9"/>
      <c r="U19" s="10"/>
      <c r="V19" s="10"/>
      <c r="W19" s="10"/>
      <c r="X19" s="10"/>
      <c r="Y19" s="10"/>
      <c r="Z19" s="10"/>
      <c r="AA19" s="10"/>
      <c r="AB19" s="10"/>
      <c r="AC19" s="10"/>
      <c r="AD19" s="10"/>
      <c r="AE19" s="10"/>
    </row>
    <row r="20" spans="1:31" ht="15.75" thickBot="1">
      <c r="A20" s="385"/>
      <c r="B20" s="127"/>
      <c r="C20" s="127"/>
      <c r="D20" s="127"/>
      <c r="E20" s="127"/>
      <c r="F20" s="127"/>
      <c r="G20" s="127"/>
      <c r="H20" s="130" t="str">
        <f>"Total "&amp;LEFT(A7,2)</f>
        <v>Total I1</v>
      </c>
      <c r="I20" s="131">
        <f>SUM(I10:I19)</f>
        <v>0</v>
      </c>
    </row>
    <row r="22" spans="1:31"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sheetData>
  <mergeCells count="4">
    <mergeCell ref="A6:I6"/>
    <mergeCell ref="A7:I7"/>
    <mergeCell ref="A4:C4"/>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25"/>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 customWidth="1"/>
    <col min="8" max="8" width="10.5703125" customWidth="1"/>
    <col min="9" max="9" width="9.7109375" customWidth="1"/>
  </cols>
  <sheetData>
    <row r="1" spans="1:31" ht="15.75">
      <c r="A1" s="284" t="str">
        <f>'Date initiale'!C3</f>
        <v>Universitatea de Arhitectură și Urbanism "Ion Mincu" București</v>
      </c>
      <c r="B1" s="284"/>
      <c r="C1" s="284"/>
      <c r="D1" s="2"/>
      <c r="E1" s="2"/>
      <c r="F1" s="3"/>
      <c r="G1" s="3"/>
      <c r="H1" s="3"/>
      <c r="I1" s="3"/>
    </row>
    <row r="2" spans="1:31" ht="15.75">
      <c r="A2" s="284" t="str">
        <f>'Date initiale'!B4&amp;" "&amp;'Date initiale'!C4</f>
        <v>Facultatea ARHITECTURA</v>
      </c>
      <c r="B2" s="284"/>
      <c r="C2" s="284"/>
      <c r="D2" s="2"/>
      <c r="E2" s="2"/>
      <c r="F2" s="3"/>
      <c r="G2" s="3"/>
      <c r="H2" s="3"/>
      <c r="I2" s="3"/>
    </row>
    <row r="3" spans="1:31" ht="15.75">
      <c r="A3" s="284" t="str">
        <f>'Date initiale'!B5&amp;" "&amp;'Date initiale'!C5</f>
        <v>Departamentul Științe Tehnice</v>
      </c>
      <c r="B3" s="284"/>
      <c r="C3" s="284"/>
      <c r="D3" s="2"/>
      <c r="E3" s="2"/>
      <c r="F3" s="2"/>
      <c r="G3" s="2"/>
      <c r="H3" s="2"/>
      <c r="I3" s="2"/>
    </row>
    <row r="4" spans="1:31" ht="15.75">
      <c r="A4" s="416" t="str">
        <f>'Date initiale'!C6&amp;", "&amp;'Date initiale'!C7</f>
        <v>[nume, prenume], C10</v>
      </c>
      <c r="B4" s="416"/>
      <c r="C4" s="416"/>
      <c r="D4" s="2"/>
      <c r="E4" s="2"/>
      <c r="F4" s="3"/>
      <c r="G4" s="3"/>
      <c r="H4" s="3"/>
      <c r="I4" s="3"/>
    </row>
    <row r="5" spans="1:31" s="198" customFormat="1" ht="15.75">
      <c r="A5" s="285"/>
      <c r="B5" s="285"/>
      <c r="C5" s="285"/>
      <c r="D5" s="2"/>
      <c r="E5" s="2"/>
      <c r="F5" s="3"/>
      <c r="G5" s="3"/>
      <c r="H5" s="3"/>
      <c r="I5" s="3"/>
    </row>
    <row r="6" spans="1:31" ht="15.75">
      <c r="A6" s="415" t="s">
        <v>111</v>
      </c>
      <c r="B6" s="415"/>
      <c r="C6" s="415"/>
      <c r="D6" s="415"/>
      <c r="E6" s="415"/>
      <c r="F6" s="415"/>
      <c r="G6" s="415"/>
      <c r="H6" s="415"/>
      <c r="I6" s="415"/>
    </row>
    <row r="7" spans="1:31" ht="15.75">
      <c r="A7" s="415" t="str">
        <f>'Descriere indicatori'!B5&amp;". "&amp;'Descriere indicatori'!C5</f>
        <v xml:space="preserve">I2. Cărţi de autor publicate la edituri cu prestigiu naţional* </v>
      </c>
      <c r="B7" s="415"/>
      <c r="C7" s="415"/>
      <c r="D7" s="415"/>
      <c r="E7" s="415"/>
      <c r="F7" s="415"/>
      <c r="G7" s="415"/>
      <c r="H7" s="415"/>
      <c r="I7" s="415"/>
    </row>
    <row r="8" spans="1:31" ht="16.5" thickBot="1">
      <c r="A8" s="39"/>
      <c r="B8" s="39"/>
      <c r="C8" s="39"/>
      <c r="D8" s="39"/>
      <c r="E8" s="39"/>
      <c r="F8" s="39"/>
      <c r="G8" s="39"/>
      <c r="H8" s="39"/>
      <c r="I8" s="39"/>
    </row>
    <row r="9" spans="1:31" s="6" customFormat="1" ht="60.75" thickBot="1">
      <c r="A9" s="208" t="s">
        <v>55</v>
      </c>
      <c r="B9" s="209" t="s">
        <v>83</v>
      </c>
      <c r="C9" s="209" t="s">
        <v>84</v>
      </c>
      <c r="D9" s="209" t="s">
        <v>85</v>
      </c>
      <c r="E9" s="209" t="s">
        <v>86</v>
      </c>
      <c r="F9" s="210" t="s">
        <v>87</v>
      </c>
      <c r="G9" s="209" t="s">
        <v>88</v>
      </c>
      <c r="H9" s="209" t="s">
        <v>89</v>
      </c>
      <c r="I9" s="211" t="s">
        <v>90</v>
      </c>
      <c r="J9" s="4"/>
      <c r="K9" s="290" t="s">
        <v>109</v>
      </c>
      <c r="L9" s="5"/>
      <c r="M9" s="5"/>
      <c r="N9" s="5"/>
      <c r="O9" s="5"/>
      <c r="P9" s="5"/>
      <c r="Q9" s="5"/>
      <c r="R9" s="5"/>
      <c r="S9" s="5"/>
      <c r="T9" s="5"/>
      <c r="U9" s="5"/>
      <c r="V9" s="5"/>
      <c r="W9" s="5"/>
      <c r="X9" s="5"/>
      <c r="Y9" s="5"/>
      <c r="Z9" s="5"/>
      <c r="AA9" s="5"/>
      <c r="AB9" s="5"/>
      <c r="AC9" s="5"/>
      <c r="AD9" s="5"/>
      <c r="AE9" s="5"/>
    </row>
    <row r="10" spans="1:31" s="6" customFormat="1" ht="15.75">
      <c r="A10" s="132">
        <v>1</v>
      </c>
      <c r="B10" s="133"/>
      <c r="C10" s="134"/>
      <c r="D10" s="133"/>
      <c r="E10" s="135"/>
      <c r="F10" s="136"/>
      <c r="G10" s="133"/>
      <c r="H10" s="133"/>
      <c r="I10" s="349"/>
      <c r="J10" s="7"/>
      <c r="K10" s="291">
        <v>15</v>
      </c>
      <c r="L10" s="7" t="s">
        <v>250</v>
      </c>
      <c r="M10" s="7"/>
      <c r="N10" s="7"/>
      <c r="O10" s="7"/>
      <c r="P10" s="7"/>
      <c r="Q10" s="7"/>
      <c r="R10" s="7"/>
      <c r="S10" s="7"/>
      <c r="T10" s="7"/>
      <c r="U10" s="7"/>
      <c r="V10" s="7"/>
      <c r="W10" s="7"/>
      <c r="X10" s="7"/>
      <c r="Y10" s="7"/>
      <c r="Z10" s="7"/>
      <c r="AA10" s="7"/>
      <c r="AB10" s="7"/>
      <c r="AC10" s="7"/>
      <c r="AD10" s="7"/>
      <c r="AE10" s="7"/>
    </row>
    <row r="11" spans="1:31" s="6" customFormat="1" ht="15.75">
      <c r="A11" s="137">
        <f>A10+1</f>
        <v>2</v>
      </c>
      <c r="B11" s="138"/>
      <c r="C11" s="139"/>
      <c r="D11" s="138"/>
      <c r="E11" s="139"/>
      <c r="F11" s="140"/>
      <c r="G11" s="138"/>
      <c r="H11" s="138"/>
      <c r="I11" s="350"/>
      <c r="J11" s="7"/>
      <c r="K11" s="58"/>
      <c r="L11" s="7"/>
      <c r="M11" s="7"/>
      <c r="N11" s="7"/>
      <c r="O11" s="7"/>
      <c r="P11" s="7"/>
      <c r="Q11" s="7"/>
      <c r="R11" s="7"/>
      <c r="S11" s="7"/>
      <c r="T11" s="7"/>
      <c r="U11" s="7"/>
      <c r="V11" s="7"/>
      <c r="W11" s="7"/>
      <c r="X11" s="7"/>
      <c r="Y11" s="7"/>
      <c r="Z11" s="7"/>
      <c r="AA11" s="7"/>
      <c r="AB11" s="7"/>
      <c r="AC11" s="7"/>
      <c r="AD11" s="7"/>
      <c r="AE11" s="7"/>
    </row>
    <row r="12" spans="1:31" s="6" customFormat="1" ht="15.75">
      <c r="A12" s="137">
        <f t="shared" ref="A12:A19" si="0">A11+1</f>
        <v>3</v>
      </c>
      <c r="B12" s="139"/>
      <c r="C12" s="139"/>
      <c r="D12" s="138"/>
      <c r="E12" s="139"/>
      <c r="F12" s="140"/>
      <c r="G12" s="141"/>
      <c r="H12" s="138"/>
      <c r="I12" s="350"/>
      <c r="J12" s="7"/>
      <c r="K12" s="7"/>
      <c r="L12" s="7"/>
      <c r="M12" s="7"/>
      <c r="N12" s="7"/>
      <c r="O12" s="7"/>
      <c r="P12" s="7"/>
      <c r="Q12" s="7"/>
      <c r="R12" s="7"/>
      <c r="S12" s="7"/>
      <c r="T12" s="7"/>
      <c r="U12" s="7"/>
      <c r="V12" s="7"/>
      <c r="W12" s="7"/>
      <c r="X12" s="7"/>
      <c r="Y12" s="7"/>
      <c r="Z12" s="7"/>
      <c r="AA12" s="7"/>
      <c r="AB12" s="7"/>
      <c r="AC12" s="7"/>
      <c r="AD12" s="7"/>
      <c r="AE12" s="7"/>
    </row>
    <row r="13" spans="1:31" s="6" customFormat="1" ht="15.75">
      <c r="A13" s="137">
        <f t="shared" si="0"/>
        <v>4</v>
      </c>
      <c r="B13" s="139"/>
      <c r="C13" s="139"/>
      <c r="D13" s="138"/>
      <c r="E13" s="139"/>
      <c r="F13" s="140"/>
      <c r="G13" s="141"/>
      <c r="H13" s="141"/>
      <c r="I13" s="350"/>
      <c r="J13" s="7"/>
      <c r="K13" s="7"/>
      <c r="L13" s="7"/>
      <c r="M13" s="7"/>
      <c r="N13" s="7"/>
      <c r="O13" s="7"/>
      <c r="P13" s="7"/>
      <c r="Q13" s="7"/>
      <c r="R13" s="7"/>
      <c r="S13" s="7"/>
      <c r="T13" s="7"/>
      <c r="U13" s="7"/>
      <c r="V13" s="7"/>
      <c r="W13" s="7"/>
      <c r="X13" s="7"/>
      <c r="Y13" s="7"/>
      <c r="Z13" s="7"/>
      <c r="AA13" s="7"/>
      <c r="AB13" s="7"/>
      <c r="AC13" s="7"/>
      <c r="AD13" s="7"/>
      <c r="AE13" s="7"/>
    </row>
    <row r="14" spans="1:31" s="6" customFormat="1" ht="15.75">
      <c r="A14" s="137">
        <f t="shared" si="0"/>
        <v>5</v>
      </c>
      <c r="B14" s="138"/>
      <c r="C14" s="139"/>
      <c r="D14" s="138"/>
      <c r="E14" s="139"/>
      <c r="F14" s="140"/>
      <c r="G14" s="138"/>
      <c r="H14" s="138"/>
      <c r="I14" s="350"/>
      <c r="J14" s="7"/>
      <c r="K14" s="7"/>
      <c r="L14" s="7"/>
      <c r="M14" s="7"/>
      <c r="N14" s="7"/>
      <c r="O14" s="7"/>
      <c r="P14" s="7"/>
      <c r="Q14" s="7"/>
      <c r="R14" s="7"/>
      <c r="S14" s="7"/>
      <c r="T14" s="7"/>
      <c r="U14" s="7"/>
      <c r="V14" s="7"/>
      <c r="W14" s="7"/>
      <c r="X14" s="7"/>
      <c r="Y14" s="7"/>
      <c r="Z14" s="7"/>
      <c r="AA14" s="7"/>
      <c r="AB14" s="7"/>
      <c r="AC14" s="7"/>
      <c r="AD14" s="7"/>
      <c r="AE14" s="7"/>
    </row>
    <row r="15" spans="1:31" s="6" customFormat="1" ht="15.75">
      <c r="A15" s="137">
        <f t="shared" si="0"/>
        <v>6</v>
      </c>
      <c r="B15" s="139"/>
      <c r="C15" s="139"/>
      <c r="D15" s="138"/>
      <c r="E15" s="139"/>
      <c r="F15" s="140"/>
      <c r="G15" s="141"/>
      <c r="H15" s="138"/>
      <c r="I15" s="350"/>
      <c r="J15" s="7"/>
      <c r="K15" s="7"/>
      <c r="L15" s="7"/>
      <c r="M15" s="7"/>
      <c r="N15" s="7"/>
      <c r="O15" s="7"/>
      <c r="P15" s="7"/>
      <c r="Q15" s="7"/>
      <c r="R15" s="7"/>
      <c r="S15" s="7"/>
      <c r="T15" s="7"/>
      <c r="U15" s="7"/>
      <c r="V15" s="7"/>
      <c r="W15" s="7"/>
      <c r="X15" s="7"/>
      <c r="Y15" s="7"/>
      <c r="Z15" s="7"/>
      <c r="AA15" s="7"/>
      <c r="AB15" s="7"/>
      <c r="AC15" s="7"/>
      <c r="AD15" s="7"/>
      <c r="AE15" s="7"/>
    </row>
    <row r="16" spans="1:31" s="6" customFormat="1" ht="15.75">
      <c r="A16" s="137">
        <f t="shared" si="0"/>
        <v>7</v>
      </c>
      <c r="B16" s="139"/>
      <c r="C16" s="139"/>
      <c r="D16" s="138"/>
      <c r="E16" s="139"/>
      <c r="F16" s="140"/>
      <c r="G16" s="141"/>
      <c r="H16" s="141"/>
      <c r="I16" s="350"/>
      <c r="J16" s="7"/>
      <c r="K16" s="7"/>
      <c r="L16" s="7"/>
      <c r="M16" s="7"/>
      <c r="N16" s="7"/>
      <c r="O16" s="7"/>
      <c r="P16" s="7"/>
      <c r="Q16" s="7"/>
      <c r="R16" s="7"/>
      <c r="S16" s="7"/>
      <c r="T16" s="7"/>
      <c r="U16" s="7"/>
      <c r="V16" s="7"/>
      <c r="W16" s="7"/>
      <c r="X16" s="7"/>
      <c r="Y16" s="7"/>
      <c r="Z16" s="7"/>
      <c r="AA16" s="7"/>
      <c r="AB16" s="7"/>
      <c r="AC16" s="7"/>
      <c r="AD16" s="7"/>
      <c r="AE16" s="7"/>
    </row>
    <row r="17" spans="1:31" s="6" customFormat="1" ht="15.75">
      <c r="A17" s="137">
        <f t="shared" si="0"/>
        <v>8</v>
      </c>
      <c r="B17" s="142"/>
      <c r="C17" s="139"/>
      <c r="D17" s="142"/>
      <c r="E17" s="143"/>
      <c r="F17" s="140"/>
      <c r="G17" s="141"/>
      <c r="H17" s="141"/>
      <c r="I17" s="350"/>
      <c r="J17" s="7"/>
      <c r="K17" s="7"/>
      <c r="L17" s="7"/>
      <c r="M17" s="7"/>
      <c r="N17" s="7"/>
      <c r="O17" s="7"/>
      <c r="P17" s="7"/>
      <c r="Q17" s="7"/>
      <c r="R17" s="7"/>
      <c r="S17" s="7"/>
      <c r="T17" s="7"/>
      <c r="U17" s="7"/>
      <c r="V17" s="7"/>
      <c r="W17" s="7"/>
      <c r="X17" s="7"/>
      <c r="Y17" s="7"/>
      <c r="Z17" s="7"/>
      <c r="AA17" s="7"/>
      <c r="AB17" s="7"/>
      <c r="AC17" s="7"/>
      <c r="AD17" s="7"/>
      <c r="AE17" s="7"/>
    </row>
    <row r="18" spans="1:31" s="6" customFormat="1" ht="15.75">
      <c r="A18" s="137">
        <f t="shared" si="0"/>
        <v>9</v>
      </c>
      <c r="B18" s="142"/>
      <c r="C18" s="139"/>
      <c r="D18" s="142"/>
      <c r="E18" s="143"/>
      <c r="F18" s="140"/>
      <c r="G18" s="141"/>
      <c r="H18" s="141"/>
      <c r="I18" s="350"/>
      <c r="J18" s="7"/>
      <c r="K18" s="7"/>
      <c r="L18" s="7"/>
      <c r="M18" s="7"/>
      <c r="N18" s="7"/>
      <c r="O18" s="7"/>
      <c r="P18" s="7"/>
      <c r="Q18" s="7"/>
      <c r="R18" s="7"/>
      <c r="S18" s="7"/>
      <c r="T18" s="7"/>
      <c r="U18" s="7"/>
      <c r="V18" s="7"/>
      <c r="W18" s="7"/>
      <c r="X18" s="7"/>
      <c r="Y18" s="7"/>
      <c r="Z18" s="7"/>
      <c r="AA18" s="7"/>
      <c r="AB18" s="7"/>
      <c r="AC18" s="7"/>
      <c r="AD18" s="7"/>
      <c r="AE18" s="7"/>
    </row>
    <row r="19" spans="1:31" s="6" customFormat="1" ht="16.5" thickBot="1">
      <c r="A19" s="144">
        <f t="shared" si="0"/>
        <v>10</v>
      </c>
      <c r="B19" s="145"/>
      <c r="C19" s="146"/>
      <c r="D19" s="145"/>
      <c r="E19" s="146"/>
      <c r="F19" s="147"/>
      <c r="G19" s="147"/>
      <c r="H19" s="147"/>
      <c r="I19" s="351"/>
      <c r="J19" s="8"/>
      <c r="K19" s="9"/>
      <c r="L19" s="9"/>
      <c r="M19" s="9"/>
      <c r="N19" s="9"/>
      <c r="O19" s="9"/>
      <c r="P19" s="9"/>
      <c r="Q19" s="9"/>
      <c r="R19" s="9"/>
      <c r="S19" s="9"/>
      <c r="T19" s="9"/>
      <c r="U19" s="10"/>
      <c r="V19" s="10"/>
      <c r="W19" s="10"/>
      <c r="X19" s="10"/>
      <c r="Y19" s="10"/>
      <c r="Z19" s="10"/>
      <c r="AA19" s="10"/>
      <c r="AB19" s="10"/>
      <c r="AC19" s="10"/>
      <c r="AD19" s="10"/>
      <c r="AE19" s="10"/>
    </row>
    <row r="20" spans="1:31" s="6" customFormat="1" ht="16.5" thickBot="1">
      <c r="A20" s="397"/>
      <c r="B20" s="148"/>
      <c r="C20" s="148"/>
      <c r="D20" s="148"/>
      <c r="E20" s="148"/>
      <c r="F20" s="148"/>
      <c r="G20" s="148"/>
      <c r="H20" s="130" t="str">
        <f>"Total "&amp;LEFT(A7,2)</f>
        <v>Total I2</v>
      </c>
      <c r="I20" s="153">
        <f>SUM(I10:I19)</f>
        <v>0</v>
      </c>
      <c r="J20" s="9"/>
      <c r="K20" s="9"/>
      <c r="L20" s="10"/>
      <c r="M20" s="10"/>
      <c r="N20" s="10"/>
      <c r="O20" s="10"/>
      <c r="P20" s="10"/>
      <c r="Q20" s="10"/>
      <c r="R20" s="10"/>
      <c r="S20" s="10"/>
      <c r="T20" s="10"/>
      <c r="U20" s="10"/>
      <c r="V20" s="10"/>
    </row>
    <row r="21" spans="1:31" s="6" customFormat="1" ht="15.75">
      <c r="A21" s="8"/>
      <c r="B21" s="9"/>
      <c r="C21" s="9"/>
      <c r="D21" s="9"/>
      <c r="E21" s="9"/>
      <c r="F21" s="9"/>
      <c r="G21" s="9"/>
      <c r="H21" s="9"/>
      <c r="I21" s="9"/>
      <c r="J21" s="9"/>
      <c r="K21" s="9"/>
      <c r="L21" s="10"/>
      <c r="M21" s="10"/>
      <c r="N21" s="10"/>
      <c r="O21" s="10"/>
      <c r="P21" s="10"/>
      <c r="Q21" s="10"/>
      <c r="R21" s="10"/>
      <c r="S21" s="10"/>
      <c r="T21" s="10"/>
      <c r="U21" s="10"/>
      <c r="V21" s="10"/>
    </row>
    <row r="22" spans="1:31" s="6" customFormat="1"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c r="J22" s="9"/>
      <c r="K22" s="9"/>
      <c r="L22" s="10"/>
      <c r="M22" s="10"/>
      <c r="N22" s="10"/>
      <c r="O22" s="10"/>
      <c r="P22" s="10"/>
      <c r="Q22" s="10"/>
      <c r="R22" s="10"/>
      <c r="S22" s="10"/>
      <c r="T22" s="10"/>
      <c r="U22" s="10"/>
      <c r="V22" s="10"/>
    </row>
    <row r="23" spans="1:31" s="6" customFormat="1" ht="15.75">
      <c r="A23" s="8"/>
      <c r="B23" s="9"/>
      <c r="C23" s="9"/>
      <c r="D23" s="9"/>
      <c r="E23" s="9"/>
      <c r="F23" s="9"/>
      <c r="G23" s="9"/>
      <c r="H23" s="9"/>
      <c r="I23" s="9"/>
      <c r="J23" s="9"/>
      <c r="K23" s="9"/>
      <c r="L23" s="10"/>
      <c r="M23" s="10"/>
      <c r="N23" s="10"/>
      <c r="O23" s="10"/>
      <c r="P23" s="10"/>
      <c r="Q23" s="10"/>
      <c r="R23" s="10"/>
      <c r="S23" s="10"/>
      <c r="T23" s="10"/>
      <c r="U23" s="10"/>
      <c r="V23" s="10"/>
    </row>
    <row r="24" spans="1:31" s="6" customFormat="1" ht="15.75">
      <c r="A24" s="8"/>
      <c r="B24" s="9"/>
      <c r="C24" s="9"/>
      <c r="D24" s="9"/>
      <c r="E24" s="9"/>
      <c r="F24" s="9"/>
      <c r="G24" s="9"/>
      <c r="H24" s="9"/>
      <c r="I24" s="9"/>
      <c r="J24" s="9"/>
      <c r="K24" s="9"/>
      <c r="L24" s="10"/>
      <c r="M24" s="10"/>
      <c r="N24" s="10"/>
      <c r="O24" s="10"/>
      <c r="P24" s="10"/>
      <c r="Q24" s="10"/>
      <c r="R24" s="10"/>
      <c r="S24" s="10"/>
      <c r="T24" s="10"/>
      <c r="U24" s="10"/>
      <c r="V24" s="10"/>
    </row>
    <row r="25" spans="1:31" s="6" customFormat="1" ht="15.75">
      <c r="A25" s="8"/>
      <c r="B25" s="9"/>
      <c r="C25" s="9"/>
      <c r="D25" s="9"/>
      <c r="E25" s="9"/>
      <c r="F25" s="9"/>
      <c r="G25" s="9"/>
      <c r="H25" s="9"/>
      <c r="I25" s="9"/>
      <c r="J25" s="9"/>
      <c r="K25" s="9"/>
      <c r="L25" s="10"/>
      <c r="M25" s="10"/>
      <c r="N25" s="10"/>
      <c r="O25" s="10"/>
      <c r="P25" s="10"/>
      <c r="Q25" s="10"/>
      <c r="R25" s="10"/>
      <c r="S25" s="10"/>
      <c r="T25" s="10"/>
      <c r="U25" s="10"/>
      <c r="V25" s="10"/>
    </row>
  </sheetData>
  <mergeCells count="4">
    <mergeCell ref="A4:C4"/>
    <mergeCell ref="A6:I6"/>
    <mergeCell ref="A7:I7"/>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2"/>
  <sheetViews>
    <sheetView workbookViewId="0">
      <selection activeCell="L10" sqref="L10"/>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 customWidth="1"/>
    <col min="8" max="8" width="10.5703125" customWidth="1"/>
    <col min="9" max="9"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row>
    <row r="7" spans="1:12" ht="15.75">
      <c r="A7" s="415" t="str">
        <f>'Descriere indicatori'!B6&amp;". "&amp;'Descriere indicatori'!C6</f>
        <v xml:space="preserve">I3. Capitole de autor cuprinse în cărţi publicate la edituri cu prestigiu naţional* </v>
      </c>
      <c r="B7" s="415"/>
      <c r="C7" s="415"/>
      <c r="D7" s="415"/>
      <c r="E7" s="415"/>
      <c r="F7" s="415"/>
      <c r="G7" s="415"/>
      <c r="H7" s="415"/>
      <c r="I7" s="415"/>
    </row>
    <row r="8" spans="1:12" ht="16.5" thickBot="1">
      <c r="A8" s="39"/>
      <c r="B8" s="39"/>
      <c r="C8" s="39"/>
      <c r="D8" s="39"/>
      <c r="E8" s="39"/>
      <c r="F8" s="39"/>
      <c r="G8" s="39"/>
      <c r="H8" s="39"/>
      <c r="I8" s="39"/>
    </row>
    <row r="9" spans="1:12" ht="60.75" thickBot="1">
      <c r="A9" s="204" t="s">
        <v>55</v>
      </c>
      <c r="B9" s="205" t="s">
        <v>83</v>
      </c>
      <c r="C9" s="205" t="s">
        <v>176</v>
      </c>
      <c r="D9" s="205" t="s">
        <v>85</v>
      </c>
      <c r="E9" s="205" t="s">
        <v>86</v>
      </c>
      <c r="F9" s="206" t="s">
        <v>87</v>
      </c>
      <c r="G9" s="205" t="s">
        <v>88</v>
      </c>
      <c r="H9" s="205" t="s">
        <v>89</v>
      </c>
      <c r="I9" s="207" t="s">
        <v>90</v>
      </c>
      <c r="K9" s="290" t="s">
        <v>109</v>
      </c>
    </row>
    <row r="10" spans="1:12">
      <c r="A10" s="200">
        <v>1</v>
      </c>
      <c r="B10" s="155"/>
      <c r="C10" s="155"/>
      <c r="D10" s="155"/>
      <c r="E10" s="155"/>
      <c r="F10" s="156"/>
      <c r="G10" s="157"/>
      <c r="H10" s="156"/>
      <c r="I10" s="352"/>
      <c r="K10" s="291">
        <v>10</v>
      </c>
      <c r="L10" s="440" t="s">
        <v>251</v>
      </c>
    </row>
    <row r="11" spans="1:12">
      <c r="A11" s="116">
        <f>A10+1</f>
        <v>2</v>
      </c>
      <c r="B11" s="42"/>
      <c r="C11" s="42"/>
      <c r="D11" s="149"/>
      <c r="E11" s="42"/>
      <c r="F11" s="42"/>
      <c r="G11" s="42"/>
      <c r="H11" s="42"/>
      <c r="I11" s="353"/>
      <c r="K11" s="58"/>
    </row>
    <row r="12" spans="1:12">
      <c r="A12" s="159">
        <f t="shared" ref="A12:A19" si="0">A11+1</f>
        <v>3</v>
      </c>
      <c r="B12" s="128"/>
      <c r="C12" s="151"/>
      <c r="D12" s="149"/>
      <c r="E12" s="160"/>
      <c r="F12" s="121"/>
      <c r="G12" s="121"/>
      <c r="H12" s="121"/>
      <c r="I12" s="354"/>
    </row>
    <row r="13" spans="1:12">
      <c r="A13" s="159">
        <f t="shared" si="0"/>
        <v>4</v>
      </c>
      <c r="B13" s="152"/>
      <c r="C13" s="42"/>
      <c r="D13" s="42"/>
      <c r="E13" s="42"/>
      <c r="F13" s="120"/>
      <c r="G13" s="120"/>
      <c r="H13" s="120"/>
      <c r="I13" s="347"/>
    </row>
    <row r="14" spans="1:12" s="198" customFormat="1">
      <c r="A14" s="159">
        <f t="shared" si="0"/>
        <v>5</v>
      </c>
      <c r="B14" s="119"/>
      <c r="C14" s="42"/>
      <c r="D14" s="42"/>
      <c r="E14" s="42"/>
      <c r="F14" s="120"/>
      <c r="G14" s="120"/>
      <c r="H14" s="120"/>
      <c r="I14" s="355"/>
    </row>
    <row r="15" spans="1:12" s="198" customFormat="1">
      <c r="A15" s="159">
        <f t="shared" si="0"/>
        <v>6</v>
      </c>
      <c r="B15" s="152"/>
      <c r="C15" s="42"/>
      <c r="D15" s="42"/>
      <c r="E15" s="119"/>
      <c r="F15" s="120"/>
      <c r="G15" s="120"/>
      <c r="H15" s="120"/>
      <c r="I15" s="347"/>
    </row>
    <row r="16" spans="1:12">
      <c r="A16" s="159">
        <f t="shared" si="0"/>
        <v>7</v>
      </c>
      <c r="B16" s="119"/>
      <c r="C16" s="42"/>
      <c r="D16" s="42"/>
      <c r="E16" s="42"/>
      <c r="F16" s="120"/>
      <c r="G16" s="120"/>
      <c r="H16" s="120"/>
      <c r="I16" s="355"/>
    </row>
    <row r="17" spans="1:9">
      <c r="A17" s="159">
        <f t="shared" si="0"/>
        <v>8</v>
      </c>
      <c r="B17" s="152"/>
      <c r="C17" s="42"/>
      <c r="D17" s="42"/>
      <c r="E17" s="119"/>
      <c r="F17" s="120"/>
      <c r="G17" s="120"/>
      <c r="H17" s="120"/>
      <c r="I17" s="347"/>
    </row>
    <row r="18" spans="1:9">
      <c r="A18" s="159">
        <f t="shared" si="0"/>
        <v>9</v>
      </c>
      <c r="B18" s="150"/>
      <c r="C18" s="160"/>
      <c r="D18" s="149"/>
      <c r="E18" s="154"/>
      <c r="F18" s="121"/>
      <c r="G18" s="121"/>
      <c r="H18" s="121"/>
      <c r="I18" s="347"/>
    </row>
    <row r="19" spans="1:9" ht="15.75" thickBot="1">
      <c r="A19" s="161">
        <f t="shared" si="0"/>
        <v>10</v>
      </c>
      <c r="B19" s="162"/>
      <c r="C19" s="163"/>
      <c r="D19" s="163"/>
      <c r="E19" s="163"/>
      <c r="F19" s="125"/>
      <c r="G19" s="125"/>
      <c r="H19" s="125"/>
      <c r="I19" s="348"/>
    </row>
    <row r="20" spans="1:9" ht="15.75" thickBot="1">
      <c r="A20" s="385"/>
      <c r="B20" s="127"/>
      <c r="C20" s="127"/>
      <c r="D20" s="127"/>
      <c r="E20" s="127"/>
      <c r="F20" s="127"/>
      <c r="G20" s="127"/>
      <c r="H20" s="130" t="str">
        <f>"Total "&amp;LEFT(A7,2)</f>
        <v>Total I3</v>
      </c>
      <c r="I20" s="131">
        <f>SUM(I10:I19)</f>
        <v>0</v>
      </c>
    </row>
    <row r="22" spans="1:9"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sheetData>
  <mergeCells count="3">
    <mergeCell ref="A6:I6"/>
    <mergeCell ref="A7:I7"/>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2"/>
  <sheetViews>
    <sheetView workbookViewId="0">
      <selection activeCell="A22" sqref="A22:I22"/>
    </sheetView>
  </sheetViews>
  <sheetFormatPr defaultRowHeight="15"/>
  <cols>
    <col min="1" max="1" width="5.140625" customWidth="1"/>
    <col min="2" max="2" width="22.140625" customWidth="1"/>
    <col min="3" max="3" width="27.140625" customWidth="1"/>
    <col min="4" max="4" width="21.42578125" customWidth="1"/>
    <col min="5" max="5" width="16" customWidth="1"/>
    <col min="6" max="6" width="6.85546875" customWidth="1"/>
    <col min="7" max="7" width="10.5703125" customWidth="1"/>
    <col min="8" max="8" width="10" customWidth="1"/>
    <col min="9" max="9" width="9.7109375" customWidth="1"/>
  </cols>
  <sheetData>
    <row r="1" spans="1:12">
      <c r="A1" s="284" t="str">
        <f>'Date initiale'!C3</f>
        <v>Universitatea de Arhitectură și Urbanism "Ion Mincu" București</v>
      </c>
      <c r="B1" s="284"/>
      <c r="C1" s="284"/>
    </row>
    <row r="2" spans="1:12">
      <c r="A2" s="284" t="str">
        <f>'Date initiale'!B4&amp;" "&amp;'Date initiale'!C4</f>
        <v>Facultatea ARHITECTURA</v>
      </c>
      <c r="B2" s="284"/>
      <c r="C2" s="284"/>
    </row>
    <row r="3" spans="1:12">
      <c r="A3" s="284" t="str">
        <f>'Date initiale'!B5&amp;" "&amp;'Date initiale'!C5</f>
        <v>Departamentul Științe Tehnice</v>
      </c>
      <c r="B3" s="284"/>
      <c r="C3" s="284"/>
    </row>
    <row r="4" spans="1:12">
      <c r="A4" s="127" t="str">
        <f>'Date initiale'!C6&amp;", "&amp;'Date initiale'!C7</f>
        <v>[nume, prenume], C10</v>
      </c>
      <c r="B4" s="127"/>
      <c r="C4" s="127"/>
    </row>
    <row r="5" spans="1:12" s="198" customFormat="1">
      <c r="A5" s="127"/>
      <c r="B5" s="127"/>
      <c r="C5" s="127"/>
    </row>
    <row r="6" spans="1:12" ht="15.75">
      <c r="A6" s="415" t="s">
        <v>111</v>
      </c>
      <c r="B6" s="415"/>
      <c r="C6" s="415"/>
      <c r="D6" s="415"/>
      <c r="E6" s="415"/>
      <c r="F6" s="415"/>
      <c r="G6" s="415"/>
      <c r="H6" s="415"/>
      <c r="I6" s="415"/>
    </row>
    <row r="7" spans="1:12" ht="15.75">
      <c r="A7" s="415" t="str">
        <f>'Descriere indicatori'!B7&amp;". "&amp;'Descriere indicatori'!C7</f>
        <v xml:space="preserve">I4. Articole in extenso în reviste ştiinţifice de specialitate* </v>
      </c>
      <c r="B7" s="415"/>
      <c r="C7" s="415"/>
      <c r="D7" s="415"/>
      <c r="E7" s="415"/>
      <c r="F7" s="415"/>
      <c r="G7" s="415"/>
      <c r="H7" s="415"/>
      <c r="I7" s="415"/>
    </row>
    <row r="8" spans="1:12" ht="15.75" thickBot="1">
      <c r="A8" s="164"/>
      <c r="B8" s="164"/>
      <c r="C8" s="164"/>
      <c r="D8" s="164"/>
      <c r="E8" s="164"/>
      <c r="F8" s="164"/>
      <c r="G8" s="164"/>
      <c r="H8" s="164"/>
      <c r="I8" s="164"/>
    </row>
    <row r="9" spans="1:12" ht="30.75" thickBot="1">
      <c r="A9" s="204" t="s">
        <v>55</v>
      </c>
      <c r="B9" s="167" t="s">
        <v>83</v>
      </c>
      <c r="C9" s="167" t="s">
        <v>56</v>
      </c>
      <c r="D9" s="167" t="s">
        <v>57</v>
      </c>
      <c r="E9" s="167" t="s">
        <v>80</v>
      </c>
      <c r="F9" s="168" t="s">
        <v>87</v>
      </c>
      <c r="G9" s="167" t="s">
        <v>58</v>
      </c>
      <c r="H9" s="167" t="s">
        <v>112</v>
      </c>
      <c r="I9" s="169" t="s">
        <v>90</v>
      </c>
      <c r="K9" s="290" t="s">
        <v>109</v>
      </c>
    </row>
    <row r="10" spans="1:12">
      <c r="A10" s="112">
        <v>1</v>
      </c>
      <c r="B10" s="113"/>
      <c r="C10" s="113"/>
      <c r="D10" s="113"/>
      <c r="E10" s="114"/>
      <c r="F10" s="115"/>
      <c r="G10" s="115"/>
      <c r="H10" s="115"/>
      <c r="I10" s="356"/>
      <c r="K10" s="291">
        <v>10</v>
      </c>
      <c r="L10" s="440" t="s">
        <v>252</v>
      </c>
    </row>
    <row r="11" spans="1:12">
      <c r="A11" s="116">
        <f>A10+1</f>
        <v>2</v>
      </c>
      <c r="B11" s="117"/>
      <c r="C11" s="118"/>
      <c r="D11" s="117"/>
      <c r="E11" s="119"/>
      <c r="F11" s="120"/>
      <c r="G11" s="121"/>
      <c r="H11" s="121"/>
      <c r="I11" s="350"/>
      <c r="K11" s="58"/>
    </row>
    <row r="12" spans="1:12">
      <c r="A12" s="116">
        <f t="shared" ref="A12:A17" si="0">A11+1</f>
        <v>3</v>
      </c>
      <c r="B12" s="118"/>
      <c r="C12" s="118"/>
      <c r="D12" s="118"/>
      <c r="E12" s="119"/>
      <c r="F12" s="120"/>
      <c r="G12" s="121"/>
      <c r="H12" s="121"/>
      <c r="I12" s="350"/>
    </row>
    <row r="13" spans="1:12">
      <c r="A13" s="116">
        <f t="shared" si="0"/>
        <v>4</v>
      </c>
      <c r="B13" s="118"/>
      <c r="C13" s="118"/>
      <c r="D13" s="118"/>
      <c r="E13" s="119"/>
      <c r="F13" s="120"/>
      <c r="G13" s="120"/>
      <c r="H13" s="120"/>
      <c r="I13" s="350"/>
    </row>
    <row r="14" spans="1:12">
      <c r="A14" s="116">
        <f t="shared" si="0"/>
        <v>5</v>
      </c>
      <c r="B14" s="118"/>
      <c r="C14" s="118"/>
      <c r="D14" s="118"/>
      <c r="E14" s="119"/>
      <c r="F14" s="120"/>
      <c r="G14" s="120"/>
      <c r="H14" s="120"/>
      <c r="I14" s="350"/>
    </row>
    <row r="15" spans="1:12">
      <c r="A15" s="116">
        <f t="shared" si="0"/>
        <v>6</v>
      </c>
      <c r="B15" s="118"/>
      <c r="C15" s="118"/>
      <c r="D15" s="118"/>
      <c r="E15" s="119"/>
      <c r="F15" s="120"/>
      <c r="G15" s="120"/>
      <c r="H15" s="120"/>
      <c r="I15" s="350"/>
    </row>
    <row r="16" spans="1:12">
      <c r="A16" s="116">
        <f t="shared" si="0"/>
        <v>7</v>
      </c>
      <c r="B16" s="118"/>
      <c r="C16" s="118"/>
      <c r="D16" s="118"/>
      <c r="E16" s="119"/>
      <c r="F16" s="120"/>
      <c r="G16" s="120"/>
      <c r="H16" s="120"/>
      <c r="I16" s="350"/>
    </row>
    <row r="17" spans="1:9">
      <c r="A17" s="116">
        <f t="shared" si="0"/>
        <v>8</v>
      </c>
      <c r="B17" s="118"/>
      <c r="C17" s="118"/>
      <c r="D17" s="118"/>
      <c r="E17" s="119"/>
      <c r="F17" s="120"/>
      <c r="G17" s="120"/>
      <c r="H17" s="120"/>
      <c r="I17" s="350"/>
    </row>
    <row r="18" spans="1:9">
      <c r="A18" s="116">
        <f>A17+1</f>
        <v>9</v>
      </c>
      <c r="B18" s="118"/>
      <c r="C18" s="118"/>
      <c r="D18" s="118"/>
      <c r="E18" s="119"/>
      <c r="F18" s="120"/>
      <c r="G18" s="120"/>
      <c r="H18" s="120"/>
      <c r="I18" s="350"/>
    </row>
    <row r="19" spans="1:9" ht="15.75" thickBot="1">
      <c r="A19" s="122">
        <f>A18+1</f>
        <v>10</v>
      </c>
      <c r="B19" s="123"/>
      <c r="C19" s="123"/>
      <c r="D19" s="123"/>
      <c r="E19" s="124"/>
      <c r="F19" s="125"/>
      <c r="G19" s="125"/>
      <c r="H19" s="125"/>
      <c r="I19" s="351"/>
    </row>
    <row r="20" spans="1:9" ht="15.75" thickBot="1">
      <c r="A20" s="395"/>
      <c r="B20" s="127"/>
      <c r="C20" s="127"/>
      <c r="D20" s="127"/>
      <c r="E20" s="127"/>
      <c r="F20" s="127"/>
      <c r="G20" s="127"/>
      <c r="H20" s="130" t="str">
        <f>"Total "&amp;LEFT(A7,2)</f>
        <v>Total I4</v>
      </c>
      <c r="I20" s="171">
        <f>SUM(I10:I19)</f>
        <v>0</v>
      </c>
    </row>
    <row r="22" spans="1:9" ht="33.75" customHeight="1">
      <c r="A22" s="417" t="str">
        <f>'Descriere indicatori'!B42</f>
        <v xml:space="preserve">* Cărţi, articole de specialitate şi/sau în domenii conexe domeniilor de specialitate, studii şi proiecte cu componentă de specialitate, didactică şi/sau pedagogică. Se ia în considerare platforma de publicaţii de specialitate de prestigiu internaţional şi/naţional (BDI şi BDN).    </v>
      </c>
      <c r="B22" s="417"/>
      <c r="C22" s="417"/>
      <c r="D22" s="417"/>
      <c r="E22" s="417"/>
      <c r="F22" s="417"/>
      <c r="G22" s="417"/>
      <c r="H22" s="417"/>
      <c r="I22" s="417"/>
    </row>
  </sheetData>
  <mergeCells count="3">
    <mergeCell ref="A7:I7"/>
    <mergeCell ref="A6:I6"/>
    <mergeCell ref="A22:I22"/>
  </mergeCells>
  <phoneticPr fontId="0" type="noConversion"/>
  <printOptions horizontalCentered="1"/>
  <pageMargins left="0.74803149606299213" right="0.74803149606299213"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34</vt:i4>
      </vt:variant>
    </vt:vector>
  </HeadingPairs>
  <TitlesOfParts>
    <vt:vector size="68" baseType="lpstr">
      <vt:lpstr>INSTRUCTIUNI</vt:lpstr>
      <vt:lpstr>Date initiale</vt:lpstr>
      <vt:lpstr>Fisa verificare</vt:lpstr>
      <vt:lpstr>Descriere indicatori</vt:lpstr>
      <vt:lpstr>Punctaj necesar</vt:lpstr>
      <vt:lpstr>I1</vt:lpstr>
      <vt:lpstr>I2</vt:lpstr>
      <vt:lpstr>I3</vt:lpstr>
      <vt:lpstr>I4</vt:lpstr>
      <vt:lpstr>I5</vt:lpstr>
      <vt:lpstr>I6</vt:lpstr>
      <vt:lpstr>I7</vt:lpstr>
      <vt:lpstr>I8</vt:lpstr>
      <vt:lpstr>I9</vt:lpstr>
      <vt:lpstr>I10</vt:lpstr>
      <vt:lpstr>I11a</vt:lpstr>
      <vt:lpstr>I11b</vt:lpstr>
      <vt:lpstr>I11c</vt:lpstr>
      <vt:lpstr>I12</vt:lpstr>
      <vt:lpstr>I13</vt:lpstr>
      <vt:lpstr>I14a</vt:lpstr>
      <vt:lpstr>I14b</vt:lpstr>
      <vt:lpstr>I14c</vt:lpstr>
      <vt:lpstr>I15</vt:lpstr>
      <vt:lpstr>I16</vt:lpstr>
      <vt:lpstr>I17</vt:lpstr>
      <vt:lpstr>I18</vt:lpstr>
      <vt:lpstr>I19</vt:lpstr>
      <vt:lpstr>I20</vt:lpstr>
      <vt:lpstr>I21</vt:lpstr>
      <vt:lpstr>I22</vt:lpstr>
      <vt:lpstr>I23</vt:lpstr>
      <vt:lpstr>I24</vt:lpstr>
      <vt:lpstr>liste</vt:lpstr>
      <vt:lpstr>'Date initiale'!Print_Area</vt:lpstr>
      <vt:lpstr>'Descriere indicatori'!Print_Area</vt:lpstr>
      <vt:lpstr>'Fisa verificare'!Print_Area</vt:lpstr>
      <vt:lpstr>'I1'!Print_Area</vt:lpstr>
      <vt:lpstr>'I10'!Print_Area</vt:lpstr>
      <vt:lpstr>I11a!Print_Area</vt:lpstr>
      <vt:lpstr>I11b!Print_Area</vt:lpstr>
      <vt:lpstr>I11c!Print_Area</vt:lpstr>
      <vt:lpstr>'I12'!Print_Area</vt:lpstr>
      <vt:lpstr>'I13'!Print_Area</vt:lpstr>
      <vt:lpstr>I14a!Print_Area</vt:lpstr>
      <vt:lpstr>I14b!Print_Area</vt:lpstr>
      <vt:lpstr>I14c!Print_Area</vt:lpstr>
      <vt:lpstr>'I15'!Print_Area</vt:lpstr>
      <vt:lpstr>'I16'!Print_Area</vt:lpstr>
      <vt:lpstr>'I17'!Print_Area</vt:lpstr>
      <vt:lpstr>'I18'!Print_Area</vt:lpstr>
      <vt:lpstr>'I19'!Print_Area</vt:lpstr>
      <vt:lpstr>'I2'!Print_Area</vt:lpstr>
      <vt:lpstr>'I20'!Print_Area</vt:lpstr>
      <vt:lpstr>'I21'!Print_Area</vt:lpstr>
      <vt:lpstr>'I22'!Print_Area</vt:lpstr>
      <vt:lpstr>'I23'!Print_Area</vt:lpstr>
      <vt:lpstr>'I24'!Print_Area</vt:lpstr>
      <vt:lpstr>'I3'!Print_Area</vt:lpstr>
      <vt:lpstr>'I4'!Print_Area</vt:lpstr>
      <vt:lpstr>'I5'!Print_Area</vt:lpstr>
      <vt:lpstr>'I6'!Print_Area</vt:lpstr>
      <vt:lpstr>'I7'!Print_Area</vt:lpstr>
      <vt:lpstr>'I8'!Print_Area</vt:lpstr>
      <vt:lpstr>'I9'!Print_Area</vt:lpstr>
      <vt:lpstr>'Punctaj necesar'!Print_Area</vt:lpstr>
      <vt:lpstr>'Descriere indicatori'!Print_Titles</vt:lpstr>
      <vt:lpstr>'Fisa verificare'!Print_Titles</vt:lpstr>
    </vt:vector>
  </TitlesOfParts>
  <Company>UAUIM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Fișa de verificare punctaj</dc:title>
  <dc:creator>Radu Pană</dc:creator>
  <dc:description>versiune 1.0/mai 2016</dc:description>
  <cp:lastModifiedBy>Radu Pană</cp:lastModifiedBy>
  <cp:lastPrinted>2017-05-10T06:45:08Z</cp:lastPrinted>
  <dcterms:created xsi:type="dcterms:W3CDTF">2013-01-10T17:13:12Z</dcterms:created>
  <dcterms:modified xsi:type="dcterms:W3CDTF">2017-05-10T06:46:53Z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umber">
    <vt:lpwstr>1.0</vt:lpwstr>
  </property>
</Properties>
</file>